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684"/>
  </bookViews>
  <sheets>
    <sheet name="목차" sheetId="51" r:id="rId1"/>
    <sheet name="1.인구추이" sheetId="7" r:id="rId2"/>
    <sheet name="2.동별세대및인구" sheetId="9" r:id="rId3"/>
    <sheet name="3.연령(5세별)및성별인구" sheetId="35" r:id="rId4"/>
    <sheet name="3.연령(5세계급)및성별인구" sheetId="11" state="hidden" r:id="rId5"/>
    <sheet name="4.인구동태" sheetId="17" r:id="rId6"/>
    <sheet name="5.인구이동" sheetId="18" r:id="rId7"/>
    <sheet name="6. 주민등록 전입지별 인구이동(타시도→울산 북구)" sheetId="56" r:id="rId8"/>
    <sheet name="7.주민등록 전출지별 인구이동(울산 북구→타시도)" sheetId="57" r:id="rId9"/>
    <sheet name="8. 외국인 국적별 현황" sheetId="52" r:id="rId10"/>
    <sheet name="9. 외국인과의 혼인" sheetId="53" r:id="rId11"/>
    <sheet name="10. 사망원인별 사망(6-1~3)" sheetId="54" r:id="rId12"/>
    <sheet name="10. 사망원인별 사망(6-4~6)" sheetId="58" r:id="rId13"/>
    <sheet name="11. 여성가구주 현황" sheetId="55" r:id="rId14"/>
  </sheets>
  <definedNames>
    <definedName name="_xlnm.Print_Area" localSheetId="1">'1.인구추이'!$A$1:$Q$19</definedName>
    <definedName name="_xlnm.Print_Area" localSheetId="11">'10. 사망원인별 사망(6-1~3)'!$A$1:$AG$13</definedName>
    <definedName name="_xlnm.Print_Area" localSheetId="12">'10. 사망원인별 사망(6-4~6)'!$A$1:$AG$12</definedName>
    <definedName name="_xlnm.Print_Area" localSheetId="13">'11. 여성가구주 현황'!$A$1:$L$14</definedName>
    <definedName name="_xlnm.Print_Area" localSheetId="2">'2.동별세대및인구'!$A$1:$Q$22</definedName>
    <definedName name="_xlnm.Print_Area" localSheetId="3">'3.연령(5세별)및성별인구'!$A$1:$Z$36</definedName>
    <definedName name="_xlnm.Print_Area" localSheetId="5">'4.인구동태'!$A$1:$J$13</definedName>
    <definedName name="_xlnm.Print_Area" localSheetId="6">'5.인구이동'!$A$1:$Z$14</definedName>
    <definedName name="_xlnm.Print_Area" localSheetId="7">'6. 주민등록 전입지별 인구이동(타시도→울산 북구)'!$A$1:$BF$13</definedName>
    <definedName name="_xlnm.Print_Area" localSheetId="8">'7.주민등록 전출지별 인구이동(울산 북구→타시도)'!$A$1:$BG$13</definedName>
    <definedName name="_xlnm.Print_Area" localSheetId="9">'8. 외국인 국적별 현황'!$A$1:$AG$23</definedName>
    <definedName name="_xlnm.Print_Area" localSheetId="10">'9. 외국인과의 혼인'!$A$1:$E$12</definedName>
  </definedNames>
  <calcPr calcId="162913"/>
</workbook>
</file>

<file path=xl/calcChain.xml><?xml version="1.0" encoding="utf-8"?>
<calcChain xmlns="http://schemas.openxmlformats.org/spreadsheetml/2006/main">
  <c r="W32" i="35" l="1"/>
  <c r="X32" i="35" s="1"/>
  <c r="W29" i="35"/>
  <c r="X29" i="35" s="1"/>
  <c r="W26" i="35"/>
  <c r="X26" i="35" s="1"/>
  <c r="W23" i="35"/>
  <c r="X23" i="35" s="1"/>
  <c r="W20" i="35"/>
  <c r="X20" i="35" s="1"/>
  <c r="W17" i="35"/>
  <c r="X17" i="35" s="1"/>
  <c r="W14" i="35"/>
  <c r="X14" i="35" s="1"/>
  <c r="W11" i="35"/>
  <c r="X11" i="35" s="1"/>
  <c r="W8" i="35"/>
  <c r="X8" i="35" s="1"/>
  <c r="M32" i="35"/>
  <c r="M29" i="35"/>
  <c r="M26" i="35"/>
  <c r="M23" i="35"/>
  <c r="M20" i="35"/>
  <c r="M17" i="35"/>
  <c r="M14" i="35"/>
  <c r="M11" i="35"/>
  <c r="M8" i="35" s="1"/>
  <c r="X34" i="35" s="1"/>
  <c r="M10" i="35"/>
  <c r="M9" i="35"/>
  <c r="X9" i="35" l="1"/>
  <c r="X12" i="35"/>
  <c r="X15" i="35"/>
  <c r="X18" i="35"/>
  <c r="X21" i="35"/>
  <c r="X24" i="35"/>
  <c r="X27" i="35"/>
  <c r="X30" i="35"/>
  <c r="X33" i="35"/>
  <c r="X10" i="35"/>
  <c r="X13" i="35"/>
  <c r="X16" i="35"/>
  <c r="X19" i="35"/>
  <c r="X22" i="35"/>
  <c r="X25" i="35"/>
  <c r="X28" i="35"/>
  <c r="X31" i="35"/>
  <c r="N29" i="35"/>
  <c r="N34" i="35"/>
  <c r="N31" i="35"/>
  <c r="N28" i="35"/>
  <c r="N25" i="35"/>
  <c r="N22" i="35"/>
  <c r="N19" i="35"/>
  <c r="N16" i="35"/>
  <c r="N13" i="35"/>
  <c r="N33" i="35"/>
  <c r="N30" i="35"/>
  <c r="N27" i="35"/>
  <c r="N24" i="35"/>
  <c r="N21" i="35"/>
  <c r="N18" i="35"/>
  <c r="N15" i="35"/>
  <c r="N12" i="35"/>
  <c r="N23" i="35"/>
  <c r="N14" i="35"/>
  <c r="N26" i="35"/>
  <c r="N17" i="35"/>
  <c r="N20" i="35"/>
  <c r="N32" i="35"/>
  <c r="N11" i="35"/>
  <c r="N8" i="35" l="1"/>
  <c r="N9" i="35"/>
  <c r="N10" i="35"/>
  <c r="F20" i="9" l="1"/>
  <c r="E20" i="9"/>
  <c r="D20" i="9"/>
  <c r="C20" i="9"/>
  <c r="O20" i="9" s="1"/>
  <c r="F19" i="9"/>
  <c r="C19" i="9" s="1"/>
  <c r="E19" i="9"/>
  <c r="D19" i="9"/>
  <c r="F18" i="9"/>
  <c r="E18" i="9"/>
  <c r="D18" i="9"/>
  <c r="C18" i="9"/>
  <c r="O18" i="9" s="1"/>
  <c r="F17" i="9"/>
  <c r="E17" i="9"/>
  <c r="D17" i="9"/>
  <c r="C17" i="9"/>
  <c r="O17" i="9" s="1"/>
  <c r="F16" i="9"/>
  <c r="E16" i="9"/>
  <c r="D16" i="9"/>
  <c r="C16" i="9"/>
  <c r="O16" i="9" s="1"/>
  <c r="F15" i="9"/>
  <c r="E15" i="9"/>
  <c r="D15" i="9"/>
  <c r="C15" i="9"/>
  <c r="O15" i="9" s="1"/>
  <c r="F14" i="9"/>
  <c r="E14" i="9"/>
  <c r="D14" i="9"/>
  <c r="C14" i="9"/>
  <c r="O14" i="9" s="1"/>
  <c r="F13" i="9"/>
  <c r="E13" i="9"/>
  <c r="E12" i="9" s="1"/>
  <c r="D13" i="9"/>
  <c r="C13" i="9"/>
  <c r="M12" i="9"/>
  <c r="H12" i="9"/>
  <c r="G12" i="9"/>
  <c r="F12" i="9"/>
  <c r="D12" i="9"/>
  <c r="B12" i="9"/>
  <c r="E17" i="7"/>
  <c r="D17" i="7"/>
  <c r="C17" i="7"/>
  <c r="L17" i="7" s="1"/>
  <c r="O19" i="9" l="1"/>
  <c r="L19" i="9"/>
  <c r="C12" i="9"/>
  <c r="L14" i="9"/>
  <c r="L13" i="9"/>
  <c r="L15" i="9"/>
  <c r="L17" i="9"/>
  <c r="O13" i="9"/>
  <c r="L16" i="9"/>
  <c r="L18" i="9"/>
  <c r="L20" i="9"/>
  <c r="O12" i="9" l="1"/>
  <c r="L12" i="9"/>
  <c r="E10" i="9" l="1"/>
  <c r="D10" i="9"/>
  <c r="C10" i="9"/>
  <c r="O10" i="9" s="1"/>
  <c r="O8" i="9"/>
  <c r="O13" i="7"/>
  <c r="M13" i="7"/>
  <c r="I12" i="7"/>
  <c r="F12" i="7"/>
  <c r="E12" i="7"/>
  <c r="D12" i="7"/>
  <c r="C12" i="7" s="1"/>
  <c r="I11" i="7"/>
  <c r="F11" i="7"/>
  <c r="C11" i="7" s="1"/>
  <c r="L13" i="7" s="1"/>
  <c r="E11" i="7"/>
  <c r="D11" i="7"/>
  <c r="M12" i="7" l="1"/>
  <c r="L12" i="7"/>
  <c r="O12" i="7"/>
</calcChain>
</file>

<file path=xl/sharedStrings.xml><?xml version="1.0" encoding="utf-8"?>
<sst xmlns="http://schemas.openxmlformats.org/spreadsheetml/2006/main" count="1629" uniqueCount="433">
  <si>
    <t> Male</t>
  </si>
  <si>
    <t> Female</t>
  </si>
  <si>
    <t>…</t>
  </si>
  <si>
    <t>1 9 8 5</t>
  </si>
  <si>
    <t>계</t>
  </si>
  <si>
    <t>여</t>
  </si>
  <si>
    <t>구성비</t>
  </si>
  <si>
    <t>남</t>
  </si>
  <si>
    <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</si>
  <si>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Popul-
ation</t>
    <phoneticPr fontId="15" type="noConversion"/>
  </si>
  <si>
    <t>Compo-
sition</t>
    <phoneticPr fontId="15" type="noConversion"/>
  </si>
  <si>
    <t>계</t>
    <phoneticPr fontId="15" type="noConversion"/>
  </si>
  <si>
    <t>Unit : household, person</t>
    <phoneticPr fontId="15" type="noConversion"/>
  </si>
  <si>
    <t>Unit : person, %</t>
    <phoneticPr fontId="15" type="noConversion"/>
  </si>
  <si>
    <t>80세 이상
80 years old &amp; over</t>
    <phoneticPr fontId="15" type="noConversion"/>
  </si>
  <si>
    <t>No. of households</t>
    <phoneticPr fontId="15" type="noConversion"/>
  </si>
  <si>
    <t>단위 : 세대, 명</t>
    <phoneticPr fontId="15" type="noConversion"/>
  </si>
  <si>
    <t>단위 : 명, %</t>
    <phoneticPr fontId="15" type="noConversion"/>
  </si>
  <si>
    <t>인구</t>
  </si>
  <si>
    <t>인구</t>
    <phoneticPr fontId="15" type="noConversion"/>
  </si>
  <si>
    <t>구성비</t>
    <phoneticPr fontId="15" type="noConversion"/>
  </si>
  <si>
    <t>Comp-
osition</t>
    <phoneticPr fontId="15" type="noConversion"/>
  </si>
  <si>
    <t>Person 65 years
old &amp; over</t>
    <phoneticPr fontId="15" type="noConversion"/>
  </si>
  <si>
    <t>Year
Age
Gender</t>
    <phoneticPr fontId="15" type="noConversion"/>
  </si>
  <si>
    <t>5 ~ 9</t>
    <phoneticPr fontId="15" type="noConversion"/>
  </si>
  <si>
    <t>10 ~ 14</t>
    <phoneticPr fontId="15" type="noConversion"/>
  </si>
  <si>
    <t>15 ~ 19</t>
    <phoneticPr fontId="15" type="noConversion"/>
  </si>
  <si>
    <t>20 ~ 24</t>
    <phoneticPr fontId="15" type="noConversion"/>
  </si>
  <si>
    <t>25 ~ 29</t>
    <phoneticPr fontId="15" type="noConversion"/>
  </si>
  <si>
    <t>30 ~ 34</t>
    <phoneticPr fontId="15" type="noConversion"/>
  </si>
  <si>
    <t>35 ~ 39</t>
    <phoneticPr fontId="15" type="noConversion"/>
  </si>
  <si>
    <t>0 ~ 4세
0 ~ 4 years old</t>
    <phoneticPr fontId="15" type="noConversion"/>
  </si>
  <si>
    <t>40 ~ 44세
40 ~ 44  years old</t>
    <phoneticPr fontId="15" type="noConversion"/>
  </si>
  <si>
    <t>45 ~ 49</t>
    <phoneticPr fontId="15" type="noConversion"/>
  </si>
  <si>
    <t>50 ~ 54</t>
    <phoneticPr fontId="15" type="noConversion"/>
  </si>
  <si>
    <t>55 ~ 59</t>
    <phoneticPr fontId="15" type="noConversion"/>
  </si>
  <si>
    <t>60 ~ 64</t>
    <phoneticPr fontId="15" type="noConversion"/>
  </si>
  <si>
    <t>65 ~ 69</t>
    <phoneticPr fontId="15" type="noConversion"/>
  </si>
  <si>
    <t>70 ~ 74</t>
    <phoneticPr fontId="15" type="noConversion"/>
  </si>
  <si>
    <t>75 ~ 79</t>
    <phoneticPr fontId="15" type="noConversion"/>
  </si>
  <si>
    <t>35 ~ 39</t>
    <phoneticPr fontId="15" type="noConversion"/>
  </si>
  <si>
    <t>Vital Statistics</t>
    <phoneticPr fontId="15" type="noConversion"/>
  </si>
  <si>
    <t>단위 : 명, %</t>
  </si>
  <si>
    <t xml:space="preserve"> 자료 : 「국내인구이동통계」 통계청 인구동향과</t>
    <phoneticPr fontId="15" type="noConversion"/>
  </si>
  <si>
    <t>Unit : person, cases</t>
    <phoneticPr fontId="15" type="noConversion"/>
  </si>
  <si>
    <t>Source : Statistics Korea</t>
    <phoneticPr fontId="15" type="noConversion"/>
  </si>
  <si>
    <t>2 0 1 4</t>
    <phoneticPr fontId="15" type="noConversion"/>
  </si>
  <si>
    <t>2 0 0 9</t>
    <phoneticPr fontId="15" type="noConversion"/>
  </si>
  <si>
    <t>2 0 1 0</t>
    <phoneticPr fontId="15" type="noConversion"/>
  </si>
  <si>
    <t>2 0 1 1</t>
    <phoneticPr fontId="15" type="noConversion"/>
  </si>
  <si>
    <t>2 0 1 2</t>
    <phoneticPr fontId="15" type="noConversion"/>
  </si>
  <si>
    <t>2 0 1 3</t>
    <phoneticPr fontId="15" type="noConversion"/>
  </si>
  <si>
    <t>Source: Local Autonomy Assistance</t>
    <phoneticPr fontId="15" type="noConversion"/>
  </si>
  <si>
    <t>Year
Dong</t>
    <phoneticPr fontId="15" type="noConversion"/>
  </si>
  <si>
    <t>연     별
연 령 별
성     별</t>
    <phoneticPr fontId="15" type="noConversion"/>
  </si>
  <si>
    <t>Unit : person, %</t>
    <phoneticPr fontId="15" type="noConversion"/>
  </si>
  <si>
    <t>Note : 1) Foreigners excluded</t>
    <phoneticPr fontId="15" type="noConversion"/>
  </si>
  <si>
    <t>자료 : 자치행정과, 통계청</t>
    <phoneticPr fontId="15" type="noConversion"/>
  </si>
  <si>
    <t>Marriages</t>
    <phoneticPr fontId="15" type="noConversion"/>
  </si>
  <si>
    <t>Divorces</t>
    <phoneticPr fontId="15" type="noConversion"/>
  </si>
  <si>
    <r>
      <t>3. 연령(5세 계급) 및 성별 인구</t>
    </r>
    <r>
      <rPr>
        <vertAlign val="superscript"/>
        <sz val="23"/>
        <color indexed="8"/>
        <rFont val="Asia견명조"/>
        <family val="3"/>
        <charset val="129"/>
      </rPr>
      <t>1)</t>
    </r>
    <phoneticPr fontId="15" type="noConversion"/>
  </si>
  <si>
    <t>Population by Age(5-year age group) and Gender</t>
    <phoneticPr fontId="15" type="noConversion"/>
  </si>
  <si>
    <t>단위 : 명, 건</t>
    <phoneticPr fontId="15" type="noConversion"/>
  </si>
  <si>
    <t>단위 : 세대, 명</t>
    <phoneticPr fontId="15" type="noConversion"/>
  </si>
  <si>
    <t>Unit : household, person</t>
    <phoneticPr fontId="15" type="noConversion"/>
  </si>
  <si>
    <t>48 | 인구</t>
    <phoneticPr fontId="15" type="noConversion"/>
  </si>
  <si>
    <t>Population | 49</t>
    <phoneticPr fontId="15" type="noConversion"/>
  </si>
  <si>
    <t>주   : 1) 외국인 제외 
        2) 주민등록 인구통계 결과임</t>
    <phoneticPr fontId="15" type="noConversion"/>
  </si>
  <si>
    <t>계</t>
    <phoneticPr fontId="15" type="noConversion"/>
  </si>
  <si>
    <t>50 ~ 54</t>
    <phoneticPr fontId="15" type="noConversion"/>
  </si>
  <si>
    <t>15 ~ 19</t>
    <phoneticPr fontId="15" type="noConversion"/>
  </si>
  <si>
    <t>65 ~ 69</t>
    <phoneticPr fontId="15" type="noConversion"/>
  </si>
  <si>
    <t>25 ~ 29</t>
    <phoneticPr fontId="15" type="noConversion"/>
  </si>
  <si>
    <t>70 ~ 74</t>
    <phoneticPr fontId="15" type="noConversion"/>
  </si>
  <si>
    <t>80세 이상
80 years old &amp; over</t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</si>
  <si>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 xml:space="preserve"> Female</t>
    </r>
    <phoneticPr fontId="15" type="noConversion"/>
  </si>
  <si>
    <r>
      <rPr>
        <b/>
        <sz val="11"/>
        <color indexed="8"/>
        <rFont val="Arial Narrow"/>
        <family val="2"/>
      </rP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</si>
  <si>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t>Year</t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</si>
  <si>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</si>
  <si>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Foreigner</t>
    </r>
    <phoneticPr fontId="15" type="noConversion"/>
  </si>
  <si>
    <t>No. of households</t>
    <phoneticPr fontId="15" type="noConversion"/>
  </si>
  <si>
    <t>Population increase rate</t>
    <phoneticPr fontId="15" type="noConversion"/>
  </si>
  <si>
    <t>Person per household</t>
    <phoneticPr fontId="15" type="noConversion"/>
  </si>
  <si>
    <t>Person 65 years old &amp; over</t>
    <phoneticPr fontId="15" type="noConversion"/>
  </si>
  <si>
    <r>
      <rPr>
        <sz val="11"/>
        <color indexed="8"/>
        <rFont val="돋움"/>
        <family val="3"/>
        <charset val="129"/>
      </rPr>
      <t>면적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㎢</t>
    </r>
    <r>
      <rPr>
        <sz val="11"/>
        <color indexed="8"/>
        <rFont val="Arial Narrow"/>
        <family val="2"/>
      </rPr>
      <t>)
 Area</t>
    </r>
    <phoneticPr fontId="15" type="noConversion"/>
  </si>
  <si>
    <t>Popul-
ation</t>
    <phoneticPr fontId="15" type="noConversion"/>
  </si>
  <si>
    <t>0 ~ 4세
0 ~ 4
 years old</t>
    <phoneticPr fontId="15" type="noConversion"/>
  </si>
  <si>
    <t>40 ~ 44세
40 ~ 44 
years old</t>
    <phoneticPr fontId="15" type="noConversion"/>
  </si>
  <si>
    <r>
      <rPr>
        <sz val="11"/>
        <color indexed="8"/>
        <rFont val="돋움"/>
        <family val="3"/>
        <charset val="129"/>
      </rPr>
      <t>구성비</t>
    </r>
  </si>
  <si>
    <r>
      <rPr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</si>
  <si>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</si>
  <si>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구성비</t>
    </r>
  </si>
  <si>
    <t>Year
Age
Gender</t>
    <phoneticPr fontId="15" type="noConversion"/>
  </si>
  <si>
    <r>
      <rPr>
        <sz val="11"/>
        <color indexed="8"/>
        <rFont val="돋움"/>
        <family val="3"/>
        <charset val="129"/>
      </rP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</si>
  <si>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Compo-
sition</t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</si>
  <si>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돋움"/>
        <family val="3"/>
        <charset val="129"/>
      </rPr>
      <t>별
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별
성</t>
    </r>
    <r>
      <rPr>
        <sz val="11"/>
        <color indexed="8"/>
        <rFont val="Arial Narrow"/>
        <family val="2"/>
      </rPr>
      <t xml:space="preserve"> </t>
    </r>
    <r>
      <rPr>
        <sz val="6"/>
        <color indexed="8"/>
        <rFont val="Arial Narrow"/>
        <family val="2"/>
      </rPr>
      <t xml:space="preserve">  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</si>
  <si>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이혼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</si>
  <si>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</si>
  <si>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연별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</si>
  <si>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돋움"/>
        <family val="3"/>
        <charset val="129"/>
      </rPr>
      <t/>
    </r>
    <phoneticPr fontId="15" type="noConversion"/>
  </si>
  <si>
    <r>
      <rPr>
        <sz val="11"/>
        <color indexed="8"/>
        <rFont val="돋움"/>
        <family val="3"/>
        <charset val="129"/>
      </rPr>
      <t>등록인구</t>
    </r>
    <r>
      <rPr>
        <sz val="11"/>
        <color indexed="8"/>
        <rFont val="Arial Narrow"/>
        <family val="2"/>
      </rPr>
      <t xml:space="preserve"> Registered Population</t>
    </r>
    <phoneticPr fontId="15" type="noConversion"/>
  </si>
  <si>
    <r>
      <rPr>
        <sz val="11"/>
        <color indexed="8"/>
        <rFont val="돋움"/>
        <family val="3"/>
        <charset val="129"/>
      </rPr>
      <t>한국인</t>
    </r>
    <r>
      <rPr>
        <sz val="11"/>
        <color indexed="8"/>
        <rFont val="Arial Narrow"/>
        <family val="2"/>
      </rPr>
      <t xml:space="preserve">  Korean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</si>
  <si>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</si>
  <si>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</si>
  <si>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</si>
  <si>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</si>
  <si>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phoneticPr fontId="15" type="noConversion"/>
  </si>
  <si>
    <r>
      <t xml:space="preserve">                                    </t>
    </r>
    <r>
      <rPr>
        <sz val="11"/>
        <color indexed="8"/>
        <rFont val="돋움"/>
        <family val="3"/>
        <charset val="129"/>
      </rPr>
      <t>등록인구</t>
    </r>
    <r>
      <rPr>
        <vertAlign val="superscript"/>
        <sz val="11"/>
        <color indexed="8"/>
        <rFont val="Arial Narrow"/>
        <family val="2"/>
      </rPr>
      <t/>
    </r>
    <phoneticPr fontId="15" type="noConversion"/>
  </si>
  <si>
    <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</si>
  <si>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</si>
  <si>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 xml:space="preserve"> Male</t>
    </r>
    <phoneticPr fontId="15" type="noConversion"/>
  </si>
  <si>
    <r>
      <rPr>
        <sz val="11"/>
        <color indexed="8"/>
        <rFont val="돋움"/>
        <family val="3"/>
        <charset val="129"/>
      </rPr>
      <t>사망</t>
    </r>
    <r>
      <rPr>
        <sz val="11"/>
        <color indexed="8"/>
        <rFont val="Arial Narrow"/>
        <family val="2"/>
      </rPr>
      <t>  Death</t>
    </r>
    <phoneticPr fontId="15" type="noConversion"/>
  </si>
  <si>
    <r>
      <rPr>
        <sz val="11"/>
        <color indexed="8"/>
        <rFont val="돋움"/>
        <family val="3"/>
        <charset val="129"/>
      </rPr>
      <t>혼인</t>
    </r>
    <phoneticPr fontId="15" type="noConversion"/>
  </si>
  <si>
    <t>Year
Month</t>
    <phoneticPr fontId="15" type="noConversion"/>
  </si>
  <si>
    <r>
      <rPr>
        <sz val="11"/>
        <color indexed="8"/>
        <rFont val="돋움"/>
        <family val="3"/>
        <charset val="129"/>
      </rPr>
      <t>남</t>
    </r>
  </si>
  <si>
    <r>
      <rPr>
        <sz val="11"/>
        <color indexed="8"/>
        <rFont val="돋움"/>
        <family val="3"/>
        <charset val="129"/>
      </rPr>
      <t>여</t>
    </r>
  </si>
  <si>
    <t>Male</t>
    <phoneticPr fontId="15" type="noConversion"/>
  </si>
  <si>
    <t>Female</t>
    <phoneticPr fontId="15" type="noConversion"/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</si>
  <si>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>Total migrants</t>
    </r>
    <phoneticPr fontId="15" type="noConversion"/>
  </si>
  <si>
    <r>
      <rPr>
        <sz val="11"/>
        <rFont val="돋움"/>
        <family val="3"/>
        <charset val="129"/>
      </rPr>
      <t>시도간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이동
</t>
    </r>
    <r>
      <rPr>
        <sz val="11"/>
        <rFont val="Arial Narrow"/>
        <family val="2"/>
      </rPr>
      <t>Inter-Metropolitan City and Province migrants</t>
    </r>
    <phoneticPr fontId="15" type="noConversion"/>
  </si>
  <si>
    <r>
      <rPr>
        <sz val="11"/>
        <rFont val="돋움"/>
        <family val="3"/>
        <charset val="129"/>
      </rPr>
      <t>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 xml:space="preserve">동
</t>
    </r>
    <r>
      <rPr>
        <sz val="11"/>
        <rFont val="Arial Narrow"/>
        <family val="2"/>
      </rPr>
      <t>Net 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</si>
  <si>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
In-migrants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</si>
  <si>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출
</t>
    </r>
    <r>
      <rPr>
        <sz val="11"/>
        <rFont val="Arial Narrow"/>
        <family val="2"/>
      </rPr>
      <t>Out-migrants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</si>
  <si>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입
</t>
    </r>
    <r>
      <rPr>
        <sz val="11"/>
        <rFont val="Arial Narrow"/>
        <family val="2"/>
      </rPr>
      <t>In-migrants</t>
    </r>
    <phoneticPr fontId="15" type="noConversion"/>
  </si>
  <si>
    <r>
      <rPr>
        <sz val="11"/>
        <rFont val="돋움"/>
        <family val="3"/>
        <charset val="129"/>
      </rPr>
      <t xml:space="preserve">남자
</t>
    </r>
    <r>
      <rPr>
        <sz val="11"/>
        <rFont val="Arial Narrow"/>
        <family val="2"/>
      </rPr>
      <t>Male</t>
    </r>
    <phoneticPr fontId="15" type="noConversion"/>
  </si>
  <si>
    <r>
      <rPr>
        <sz val="11"/>
        <rFont val="돋움"/>
        <family val="3"/>
        <charset val="129"/>
      </rPr>
      <t xml:space="preserve">여자
</t>
    </r>
    <r>
      <rPr>
        <sz val="11"/>
        <rFont val="Arial Narrow"/>
        <family val="2"/>
      </rPr>
      <t>Female</t>
    </r>
    <phoneticPr fontId="15" type="noConversion"/>
  </si>
  <si>
    <t>주   : 1) 주민등록 인구통계 결과임, 외국인 제외</t>
    <phoneticPr fontId="15" type="noConversion"/>
  </si>
  <si>
    <t xml:space="preserve"> Internal Migration</t>
    <phoneticPr fontId="15" type="noConversion"/>
  </si>
  <si>
    <t>주   : 1) 주민등록 전입 신고에 의한 자료이며, 시군구내 이동은 전입인구 기준</t>
    <phoneticPr fontId="15" type="noConversion"/>
  </si>
  <si>
    <t>2 0 1 8</t>
  </si>
  <si>
    <r>
      <rPr>
        <sz val="11"/>
        <color indexed="8"/>
        <rFont val="돋움"/>
        <family val="3"/>
        <charset val="129"/>
      </rPr>
      <t>세대당
인구</t>
    </r>
    <r>
      <rPr>
        <sz val="11"/>
        <color indexed="8"/>
        <rFont val="돋움"/>
        <family val="3"/>
        <charset val="129"/>
      </rPr>
      <t/>
    </r>
    <phoneticPr fontId="15" type="noConversion"/>
  </si>
  <si>
    <t>인구밀도</t>
    <phoneticPr fontId="15" type="noConversion"/>
  </si>
  <si>
    <t>Population density</t>
    <phoneticPr fontId="15" type="noConversion"/>
  </si>
  <si>
    <t xml:space="preserve">  Population</t>
    <phoneticPr fontId="15" type="noConversion"/>
  </si>
  <si>
    <t>주   : 2019.12.31 주민등록인구통계 자료(외국인 포함) Based on Resident registration data(Including foreigners)
        1) 외국인 세대수 제외(1998년부터 적용) Foreign households excluded(since 1998)</t>
    <phoneticPr fontId="15" type="noConversion"/>
  </si>
  <si>
    <t>2 0 1 9</t>
  </si>
  <si>
    <t>2 0 2 0</t>
  </si>
  <si>
    <t>2 0 2 0</t>
    <phoneticPr fontId="15" type="noConversion"/>
  </si>
  <si>
    <t>Population Trends</t>
    <phoneticPr fontId="15" type="noConversion"/>
  </si>
  <si>
    <t>Households and Population by Dong</t>
    <phoneticPr fontId="15" type="noConversion"/>
  </si>
  <si>
    <t>Year
Dong</t>
    <phoneticPr fontId="15" type="noConversion"/>
  </si>
  <si>
    <t>Ⅲ</t>
    <phoneticPr fontId="15" type="noConversion"/>
  </si>
  <si>
    <t xml:space="preserve">  인      구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</si>
  <si>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</si>
  <si>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</si>
  <si>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</si>
  <si>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15" type="noConversion"/>
  </si>
  <si>
    <t>2 0 1 5</t>
    <phoneticPr fontId="15" type="noConversion"/>
  </si>
  <si>
    <t>…</t>
    <phoneticPr fontId="15" type="noConversion"/>
  </si>
  <si>
    <t>평균연령</t>
    <phoneticPr fontId="15" type="noConversion"/>
  </si>
  <si>
    <t>Average age</t>
    <phoneticPr fontId="15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</si>
  <si>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</si>
  <si>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</si>
  <si>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</si>
  <si>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</si>
  <si>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</si>
  <si>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</si>
  <si>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</si>
  <si>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</si>
  <si>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15" type="noConversion"/>
  </si>
  <si>
    <t>Nongso2-dong</t>
    <phoneticPr fontId="15" type="noConversion"/>
  </si>
  <si>
    <t>Nongso3-dong</t>
  </si>
  <si>
    <t>Gangdong-dong</t>
    <phoneticPr fontId="15" type="noConversion"/>
  </si>
  <si>
    <t>Hyomun-dong</t>
    <phoneticPr fontId="15" type="noConversion"/>
  </si>
  <si>
    <t>Songjeong-dong</t>
    <phoneticPr fontId="15" type="noConversion"/>
  </si>
  <si>
    <t>Yangjeong-dong</t>
    <phoneticPr fontId="15" type="noConversion"/>
  </si>
  <si>
    <t>Yeompo-dong</t>
    <phoneticPr fontId="15" type="noConversion"/>
  </si>
  <si>
    <t xml:space="preserve"> 6. 주민등록 전입지별 인구이동(타시도→울산 북구)</t>
    <phoneticPr fontId="15" type="noConversion"/>
  </si>
  <si>
    <t xml:space="preserve"> 7. 주민등록 전출지별 인구이동(울산 북구→타시도)</t>
    <phoneticPr fontId="15" type="noConversion"/>
  </si>
  <si>
    <t>9. 외국인과의 혼인</t>
    <phoneticPr fontId="15" type="noConversion"/>
  </si>
  <si>
    <t>11. 여성가구주 현황</t>
    <phoneticPr fontId="15" type="noConversion"/>
  </si>
  <si>
    <t>1. 인구추이(2-2)</t>
    <phoneticPr fontId="15" type="noConversion"/>
  </si>
  <si>
    <t>1. 인구추이(2-1)</t>
    <phoneticPr fontId="15" type="noConversion"/>
  </si>
  <si>
    <t>Population Trends(Cont'd)</t>
    <phoneticPr fontId="15" type="noConversion"/>
  </si>
  <si>
    <t>2. 동별 세대 및 인구(2-1)</t>
    <phoneticPr fontId="15" type="noConversion"/>
  </si>
  <si>
    <t>2. 동별 세대 및 인구(2-2)</t>
    <phoneticPr fontId="15" type="noConversion"/>
  </si>
  <si>
    <t>Households and Population by Dong(Cont'd)</t>
    <phoneticPr fontId="15" type="noConversion"/>
  </si>
  <si>
    <t>4. 인구동태(2-1)</t>
    <phoneticPr fontId="15" type="noConversion"/>
  </si>
  <si>
    <t>4. 인구동태(2-2)</t>
    <phoneticPr fontId="15" type="noConversion"/>
  </si>
  <si>
    <t>Vital Statistics(Cont'd)</t>
    <phoneticPr fontId="15" type="noConversion"/>
  </si>
  <si>
    <t>자료: 통계청</t>
    <phoneticPr fontId="15" type="noConversion"/>
  </si>
  <si>
    <r>
      <t>5. 인구이동(2-2)</t>
    </r>
    <r>
      <rPr>
        <b/>
        <vertAlign val="superscript"/>
        <sz val="23"/>
        <rFont val="굴림"/>
        <family val="3"/>
        <charset val="129"/>
      </rPr>
      <t xml:space="preserve">  </t>
    </r>
    <phoneticPr fontId="15" type="noConversion"/>
  </si>
  <si>
    <t xml:space="preserve"> Internal Migration(Cont'd)</t>
    <phoneticPr fontId="15" type="noConversion"/>
  </si>
  <si>
    <t>계  
Total</t>
  </si>
  <si>
    <t>남
Male</t>
  </si>
  <si>
    <t>여
Female</t>
  </si>
  <si>
    <t xml:space="preserve"> 시· 내
Intra Province</t>
    <phoneticPr fontId="15" type="noConversion"/>
  </si>
  <si>
    <t>부  산
Busan</t>
    <phoneticPr fontId="15" type="noConversion"/>
  </si>
  <si>
    <t>대  구
Daegu</t>
    <phoneticPr fontId="15" type="noConversion"/>
  </si>
  <si>
    <t>인  천
Incheon</t>
    <phoneticPr fontId="15" type="noConversion"/>
  </si>
  <si>
    <t>광  주 
Gwangju</t>
    <phoneticPr fontId="15" type="noConversion"/>
  </si>
  <si>
    <t>대   전  
Daejeon</t>
    <phoneticPr fontId="15" type="noConversion"/>
  </si>
  <si>
    <t>세   종  
Sejong</t>
    <phoneticPr fontId="15" type="noConversion"/>
  </si>
  <si>
    <t>서   울
Seoul</t>
    <phoneticPr fontId="15" type="noConversion"/>
  </si>
  <si>
    <t>경  기
Gyeonggi</t>
    <phoneticPr fontId="15" type="noConversion"/>
  </si>
  <si>
    <t>강  원 
Gangwon</t>
    <phoneticPr fontId="15" type="noConversion"/>
  </si>
  <si>
    <t>충  북 
Chungbuk</t>
    <phoneticPr fontId="15" type="noConversion"/>
  </si>
  <si>
    <t>충  남
Chungnam</t>
    <phoneticPr fontId="15" type="noConversion"/>
  </si>
  <si>
    <t>전  북  
Jeonbuk</t>
    <phoneticPr fontId="15" type="noConversion"/>
  </si>
  <si>
    <t>전  남  
Jeonnam</t>
    <phoneticPr fontId="15" type="noConversion"/>
  </si>
  <si>
    <t>경  북
Gyeongbuk</t>
    <phoneticPr fontId="15" type="noConversion"/>
  </si>
  <si>
    <t>경  남  
Gyeongnam</t>
    <phoneticPr fontId="15" type="noConversion"/>
  </si>
  <si>
    <t xml:space="preserve"> 제  주  
Jeju</t>
    <phoneticPr fontId="15" type="noConversion"/>
  </si>
  <si>
    <t>연  별</t>
    <phoneticPr fontId="15" type="noConversion"/>
  </si>
  <si>
    <t>2 0 1 8</t>
    <phoneticPr fontId="15" type="noConversion"/>
  </si>
  <si>
    <t>2 0 1 9</t>
    <phoneticPr fontId="15" type="noConversion"/>
  </si>
  <si>
    <t>Migrants by place of Origin(other region  → Ulsan buk-gu)</t>
    <phoneticPr fontId="15" type="noConversion"/>
  </si>
  <si>
    <t>6. 주민등록 전입지별 인구이동(타시도 → 울산 북구)(5-1)</t>
    <phoneticPr fontId="15" type="noConversion"/>
  </si>
  <si>
    <t>6. 주민등록 전입지별 인구이동(타시도 → 울산 북구)(5-2)</t>
    <phoneticPr fontId="15" type="noConversion"/>
  </si>
  <si>
    <t>6. 주민등록 전입지별 인구이동(타시도 → 울산 북구)(5-3)</t>
    <phoneticPr fontId="15" type="noConversion"/>
  </si>
  <si>
    <t>6. 주민등록 전입지별 인구이동(타시도 → 울산 북구)(5-4)</t>
    <phoneticPr fontId="15" type="noConversion"/>
  </si>
  <si>
    <t>Migrants by place of Origin(other region  → Ulsan buk-gu)(Cont'd)</t>
    <phoneticPr fontId="15" type="noConversion"/>
  </si>
  <si>
    <t>자료 : 통계청</t>
    <phoneticPr fontId="15" type="noConversion"/>
  </si>
  <si>
    <t>7. 주민등록 전출지별 인구이동(울산 북구 →타시도)(5-1)</t>
    <phoneticPr fontId="15" type="noConversion"/>
  </si>
  <si>
    <t>Migrants by place of destination(Ulasn buk-gu  → other region)</t>
    <phoneticPr fontId="15" type="noConversion"/>
  </si>
  <si>
    <t>단위 : 명</t>
    <phoneticPr fontId="15" type="noConversion"/>
  </si>
  <si>
    <t>Unit : person</t>
    <phoneticPr fontId="15" type="noConversion"/>
  </si>
  <si>
    <t>6. 주민등록 전입지별 인구이동(타시도 → 울산 북구)(5-5)</t>
    <phoneticPr fontId="15" type="noConversion"/>
  </si>
  <si>
    <t>Migrants by place of destination(Ulasn buk-gu  → other region)(Cont'd)</t>
  </si>
  <si>
    <t>Migrants by place of destination(Ulasn buk-gu  → other region)(Cont'd)</t>
    <phoneticPr fontId="15" type="noConversion"/>
  </si>
  <si>
    <t>7. 주민등록 전출지별 인구이동(울산 북구 →타시도)(5-2)</t>
    <phoneticPr fontId="15" type="noConversion"/>
  </si>
  <si>
    <t>7. 주민등록 전출지별 인구이동(울산 북구 →타시도)(5-3)</t>
    <phoneticPr fontId="15" type="noConversion"/>
  </si>
  <si>
    <t>7. 주민등록 전출지별 인구이동(울산 북구 →타시도)(5-4)</t>
    <phoneticPr fontId="15" type="noConversion"/>
  </si>
  <si>
    <t>7. 주민등록 전출지별 인구이동(울산 북구 →타시도)(5-5)</t>
    <phoneticPr fontId="15" type="noConversion"/>
  </si>
  <si>
    <t>총 계</t>
  </si>
  <si>
    <t>중 국</t>
  </si>
  <si>
    <t>미국</t>
  </si>
  <si>
    <t>일본</t>
  </si>
  <si>
    <t>Total</t>
  </si>
  <si>
    <t>United States</t>
  </si>
  <si>
    <t>Japan</t>
  </si>
  <si>
    <t>여
Fe-
male</t>
  </si>
  <si>
    <t>영국</t>
    <phoneticPr fontId="15" type="noConversion"/>
  </si>
  <si>
    <t>United Kingdom</t>
    <phoneticPr fontId="15" type="noConversion"/>
  </si>
  <si>
    <t>필리핀</t>
    <phoneticPr fontId="15" type="noConversion"/>
  </si>
  <si>
    <t>Philiphine</t>
    <phoneticPr fontId="15" type="noConversion"/>
  </si>
  <si>
    <t>인도네시아</t>
    <phoneticPr fontId="15" type="noConversion"/>
  </si>
  <si>
    <t>Indonesia</t>
    <phoneticPr fontId="15" type="noConversion"/>
  </si>
  <si>
    <t>케나다</t>
    <phoneticPr fontId="15" type="noConversion"/>
  </si>
  <si>
    <t>Canada</t>
    <phoneticPr fontId="15" type="noConversion"/>
  </si>
  <si>
    <t>스리랑카</t>
    <phoneticPr fontId="15" type="noConversion"/>
  </si>
  <si>
    <t>Sri-Lanka</t>
    <phoneticPr fontId="15" type="noConversion"/>
  </si>
  <si>
    <t>기타</t>
    <phoneticPr fontId="15" type="noConversion"/>
  </si>
  <si>
    <t>others</t>
    <phoneticPr fontId="15" type="noConversion"/>
  </si>
  <si>
    <t>연  별
동  별</t>
    <phoneticPr fontId="15" type="noConversion"/>
  </si>
  <si>
    <t>Registered Foreigners by Nationality</t>
    <phoneticPr fontId="15" type="noConversion"/>
  </si>
  <si>
    <t>8. 외국인 국적별 현황(3-1)</t>
    <phoneticPr fontId="15" type="noConversion"/>
  </si>
  <si>
    <t>8. 외국인 국적별 현황(3-2)</t>
    <phoneticPr fontId="15" type="noConversion"/>
  </si>
  <si>
    <t>8. 외국인 국적별 현황(3-3)</t>
    <phoneticPr fontId="15" type="noConversion"/>
  </si>
  <si>
    <t>Registered Foreigners by Nationality(Cont'd)</t>
    <phoneticPr fontId="15" type="noConversion"/>
  </si>
  <si>
    <t>자료 : 민원지적과</t>
    <phoneticPr fontId="15" type="noConversion"/>
  </si>
  <si>
    <t>남편-전체혼인건수
Bridegroom-Marriage</t>
  </si>
  <si>
    <t>한국인 남편+외국인 아내
Korean bridegroom+Foreigner bride</t>
  </si>
  <si>
    <t>아내-전체혼인건수
Bride-Marriage</t>
  </si>
  <si>
    <t>한국인 아내+외국인 남편
Korean bride+Foreigner bridegroom</t>
  </si>
  <si>
    <t>단위 : 건</t>
    <phoneticPr fontId="15" type="noConversion"/>
  </si>
  <si>
    <t>Unit : Case</t>
    <phoneticPr fontId="15" type="noConversion"/>
  </si>
  <si>
    <t>Total Domestic and International Marriages</t>
    <phoneticPr fontId="15" type="noConversion"/>
  </si>
  <si>
    <t>계
Total</t>
  </si>
  <si>
    <t>Number of deaths by Cause of Death</t>
    <phoneticPr fontId="15" type="noConversion"/>
  </si>
  <si>
    <t>Unit : death, person</t>
    <phoneticPr fontId="15" type="noConversion"/>
  </si>
  <si>
    <t>10. 사망원인별 사망(6-1)</t>
    <phoneticPr fontId="15" type="noConversion"/>
  </si>
  <si>
    <t>10. 사망원인별 사망(6-2)</t>
    <phoneticPr fontId="15" type="noConversion"/>
  </si>
  <si>
    <t>10. 사망원인별 사망(6-3)</t>
    <phoneticPr fontId="15" type="noConversion"/>
  </si>
  <si>
    <t>Number of deaths by Cause of Death(Cont'd)</t>
    <phoneticPr fontId="15" type="noConversion"/>
  </si>
  <si>
    <t>10. 사망원인별 사망(6-4)</t>
    <phoneticPr fontId="15" type="noConversion"/>
  </si>
  <si>
    <t>10. 사망원인별 사망(6-5)</t>
    <phoneticPr fontId="15" type="noConversion"/>
  </si>
  <si>
    <t>10. 사망원인별 사망(6-6)</t>
    <phoneticPr fontId="15" type="noConversion"/>
  </si>
  <si>
    <t>연   별
동   별</t>
    <phoneticPr fontId="15" type="noConversion"/>
  </si>
  <si>
    <t>단위 : 가구, %</t>
  </si>
  <si>
    <t>Unit : household, %</t>
  </si>
  <si>
    <r>
      <t>일반가구수</t>
    </r>
    <r>
      <rPr>
        <vertAlign val="superscript"/>
        <sz val="9"/>
        <rFont val="굴림"/>
        <family val="3"/>
        <charset val="129"/>
      </rPr>
      <t xml:space="preserve">1)  </t>
    </r>
    <r>
      <rPr>
        <sz val="9"/>
        <rFont val="굴림"/>
        <family val="3"/>
        <charset val="129"/>
      </rPr>
      <t>(A)
No. of
general households</t>
    </r>
  </si>
  <si>
    <t>연령별 여성가구주 가구(B)
No.of Female household by age-group</t>
  </si>
  <si>
    <r>
      <t>여성가구주 가구 비율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Female household rate</t>
    </r>
  </si>
  <si>
    <t>19세 이하
Under 19</t>
  </si>
  <si>
    <t>20-29세
20~29  years old</t>
  </si>
  <si>
    <t>30-39세
30~39  years old</t>
  </si>
  <si>
    <t>40-49세
40~49  years old</t>
  </si>
  <si>
    <t>50-59세
50~59  years old</t>
  </si>
  <si>
    <t>60-69세
60~69  years old</t>
  </si>
  <si>
    <t>70-79세
70~79  years old</t>
  </si>
  <si>
    <t>80세 이상
80 years old and more</t>
  </si>
  <si>
    <t>연     별
동     별</t>
    <phoneticPr fontId="15" type="noConversion"/>
  </si>
  <si>
    <t>Female Household Heads</t>
    <phoneticPr fontId="15" type="noConversion"/>
  </si>
  <si>
    <t>2 0 0 5</t>
    <phoneticPr fontId="15" type="noConversion"/>
  </si>
  <si>
    <t>1 | 인구</t>
    <phoneticPr fontId="15" type="noConversion"/>
  </si>
  <si>
    <t>Population | 1</t>
    <phoneticPr fontId="15" type="noConversion"/>
  </si>
  <si>
    <t>2 | 인구</t>
    <phoneticPr fontId="15" type="noConversion"/>
  </si>
  <si>
    <t>Population | 2</t>
    <phoneticPr fontId="15" type="noConversion"/>
  </si>
  <si>
    <t>3 | 인구</t>
    <phoneticPr fontId="15" type="noConversion"/>
  </si>
  <si>
    <t>Population | 3</t>
    <phoneticPr fontId="15" type="noConversion"/>
  </si>
  <si>
    <t>4 | 인구</t>
    <phoneticPr fontId="15" type="noConversion"/>
  </si>
  <si>
    <t>Population | 4</t>
    <phoneticPr fontId="15" type="noConversion"/>
  </si>
  <si>
    <t>1,399,99</t>
    <phoneticPr fontId="15" type="noConversion"/>
  </si>
  <si>
    <t xml:space="preserve"> 1. 인구추이</t>
    <phoneticPr fontId="15" type="noConversion"/>
  </si>
  <si>
    <t xml:space="preserve"> 2. 동별 세대 및 인구(주민등록)</t>
    <phoneticPr fontId="15" type="noConversion"/>
  </si>
  <si>
    <t xml:space="preserve">  Korean</t>
    <phoneticPr fontId="15" type="noConversion"/>
  </si>
  <si>
    <t>한국인</t>
    <phoneticPr fontId="15" type="noConversion"/>
  </si>
  <si>
    <t>면적(㎢)</t>
    <phoneticPr fontId="15" type="noConversion"/>
  </si>
  <si>
    <t xml:space="preserve"> Area</t>
    <phoneticPr fontId="15" type="noConversion"/>
  </si>
  <si>
    <t>단위 : 세대, 명</t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</si>
  <si>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         Foreigner</t>
    </r>
    <phoneticPr fontId="15" type="noConversion"/>
  </si>
  <si>
    <t>5 인구</t>
    <phoneticPr fontId="15" type="noConversion"/>
  </si>
  <si>
    <t>Population | 5</t>
    <phoneticPr fontId="15" type="noConversion"/>
  </si>
  <si>
    <t>Population | 6</t>
    <phoneticPr fontId="15" type="noConversion"/>
  </si>
  <si>
    <t>7 | 인구</t>
    <phoneticPr fontId="15" type="noConversion"/>
  </si>
  <si>
    <t>8| 인구</t>
    <phoneticPr fontId="15" type="noConversion"/>
  </si>
  <si>
    <t>Population | 8</t>
    <phoneticPr fontId="15" type="noConversion"/>
  </si>
  <si>
    <t>Population | 7</t>
    <phoneticPr fontId="15" type="noConversion"/>
  </si>
  <si>
    <t>자료: 통계청 인구동향조사</t>
    <phoneticPr fontId="15" type="noConversion"/>
  </si>
  <si>
    <r>
      <t>출생</t>
    </r>
    <r>
      <rPr>
        <sz val="11"/>
        <color indexed="8"/>
        <rFont val="Arial Narrow"/>
        <family val="2"/>
      </rPr>
      <t>   Birth</t>
    </r>
  </si>
  <si>
    <t>Source : Statistics Korea</t>
    <phoneticPr fontId="15" type="noConversion"/>
  </si>
  <si>
    <t>9| 인구</t>
    <phoneticPr fontId="15" type="noConversion"/>
  </si>
  <si>
    <t>Population | 9</t>
    <phoneticPr fontId="15" type="noConversion"/>
  </si>
  <si>
    <t>10 | 인구</t>
    <phoneticPr fontId="15" type="noConversion"/>
  </si>
  <si>
    <t>Population | 10</t>
    <phoneticPr fontId="15" type="noConversion"/>
  </si>
  <si>
    <t>5. 인구이동(2-1)</t>
    <phoneticPr fontId="15" type="noConversion"/>
  </si>
  <si>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내
</t>
    </r>
    <r>
      <rPr>
        <sz val="11"/>
        <rFont val="Arial Narrow"/>
        <family val="2"/>
      </rPr>
      <t>Intra - Gu</t>
    </r>
    <phoneticPr fontId="45" type="noConversion"/>
  </si>
  <si>
    <r>
      <t xml:space="preserve">     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</si>
  <si>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r>
      <t xml:space="preserve">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</si>
  <si>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t>11 | 인구</t>
    <phoneticPr fontId="15" type="noConversion"/>
  </si>
  <si>
    <t>Population | 11</t>
    <phoneticPr fontId="15" type="noConversion"/>
  </si>
  <si>
    <t>12 | 인구</t>
    <phoneticPr fontId="15" type="noConversion"/>
  </si>
  <si>
    <t>Population | 12</t>
    <phoneticPr fontId="15" type="noConversion"/>
  </si>
  <si>
    <t>13 | 인구</t>
    <phoneticPr fontId="15" type="noConversion"/>
  </si>
  <si>
    <t>Population | 13</t>
    <phoneticPr fontId="15" type="noConversion"/>
  </si>
  <si>
    <t>14 | 인구</t>
    <phoneticPr fontId="15" type="noConversion"/>
  </si>
  <si>
    <t>Population | 14</t>
    <phoneticPr fontId="15" type="noConversion"/>
  </si>
  <si>
    <t>15 | 인구</t>
    <phoneticPr fontId="15" type="noConversion"/>
  </si>
  <si>
    <t>Population | 15</t>
    <phoneticPr fontId="15" type="noConversion"/>
  </si>
  <si>
    <t>16 | 인구</t>
    <phoneticPr fontId="15" type="noConversion"/>
  </si>
  <si>
    <t>Population |16</t>
    <phoneticPr fontId="15" type="noConversion"/>
  </si>
  <si>
    <t>17 | 인구</t>
    <phoneticPr fontId="15" type="noConversion"/>
  </si>
  <si>
    <t>Population | 17</t>
    <phoneticPr fontId="15" type="noConversion"/>
  </si>
  <si>
    <t>18 | 인구</t>
    <phoneticPr fontId="15" type="noConversion"/>
  </si>
  <si>
    <t>Population | 18</t>
    <phoneticPr fontId="15" type="noConversion"/>
  </si>
  <si>
    <t>19 | 인구</t>
    <phoneticPr fontId="15" type="noConversion"/>
  </si>
  <si>
    <t>Population | 19</t>
    <phoneticPr fontId="15" type="noConversion"/>
  </si>
  <si>
    <t>20 | 인구</t>
    <phoneticPr fontId="15" type="noConversion"/>
  </si>
  <si>
    <t>Population | 20</t>
    <phoneticPr fontId="15" type="noConversion"/>
  </si>
  <si>
    <t>3. 연령(5세별) 및 성별 인구(2-1)</t>
    <phoneticPr fontId="15" type="noConversion"/>
  </si>
  <si>
    <t>21 | 인구</t>
    <phoneticPr fontId="15" type="noConversion"/>
  </si>
  <si>
    <t>Population | 21</t>
    <phoneticPr fontId="15" type="noConversion"/>
  </si>
  <si>
    <t>22 | 인구</t>
    <phoneticPr fontId="15" type="noConversion"/>
  </si>
  <si>
    <t>Population | 22</t>
    <phoneticPr fontId="15" type="noConversion"/>
  </si>
  <si>
    <t>23 | 인구</t>
    <phoneticPr fontId="15" type="noConversion"/>
  </si>
  <si>
    <t>Population | 23</t>
    <phoneticPr fontId="15" type="noConversion"/>
  </si>
  <si>
    <t xml:space="preserve"> 3. 연령(5세별) 및 성별인구</t>
    <phoneticPr fontId="15" type="noConversion"/>
  </si>
  <si>
    <t xml:space="preserve"> 4. 인구동태</t>
    <phoneticPr fontId="15" type="noConversion"/>
  </si>
  <si>
    <t xml:space="preserve"> 5. 인구이동</t>
    <phoneticPr fontId="15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</si>
  <si>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</si>
  <si>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</si>
  <si>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</si>
  <si>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</si>
  <si>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</si>
  <si>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</si>
  <si>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</si>
  <si>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>자료 : 통계청</t>
    <phoneticPr fontId="15" type="noConversion"/>
  </si>
  <si>
    <t>자료: 통계청</t>
    <phoneticPr fontId="15" type="noConversion"/>
  </si>
  <si>
    <t>연  별 
Year</t>
    <phoneticPr fontId="15" type="noConversion"/>
  </si>
  <si>
    <t>24 | 인구</t>
    <phoneticPr fontId="15" type="noConversion"/>
  </si>
  <si>
    <t>Population | 24</t>
    <phoneticPr fontId="15" type="noConversion"/>
  </si>
  <si>
    <t>25 | 인구</t>
    <phoneticPr fontId="15" type="noConversion"/>
  </si>
  <si>
    <t>Population | 25</t>
    <phoneticPr fontId="15" type="noConversion"/>
  </si>
  <si>
    <t>26 | 인구</t>
    <phoneticPr fontId="15" type="noConversion"/>
  </si>
  <si>
    <t>Population | 26</t>
    <phoneticPr fontId="15" type="noConversion"/>
  </si>
  <si>
    <t>27 | 인구</t>
    <phoneticPr fontId="15" type="noConversion"/>
  </si>
  <si>
    <t>Population | 27</t>
    <phoneticPr fontId="15" type="noConversion"/>
  </si>
  <si>
    <t>신생물
Neoplasm</t>
    <phoneticPr fontId="15" type="noConversion"/>
  </si>
  <si>
    <t>특정 감염성 및 
기생충성질환
Certain infectious and parastic diseases</t>
    <phoneticPr fontId="15" type="noConversion"/>
  </si>
  <si>
    <t>혈액 및 조혈기관 질환과 면역메커니즘을 침범하는 특정장애
Diseases of the blood and blood-forming organs and certain disorders involving</t>
    <phoneticPr fontId="15" type="noConversion"/>
  </si>
  <si>
    <t>내분비, 영양 및 
대사질환
Endocrine, nutritional and metabolic diseases</t>
    <phoneticPr fontId="15" type="noConversion"/>
  </si>
  <si>
    <t>정신 및 
행동장애
Mental and behavioural
disorders</t>
    <phoneticPr fontId="15" type="noConversion"/>
  </si>
  <si>
    <t>신경계통의 
질환
Diseases of the nervous system</t>
    <phoneticPr fontId="15" type="noConversion"/>
  </si>
  <si>
    <t>여
Female</t>
    <phoneticPr fontId="15" type="noConversion"/>
  </si>
  <si>
    <t>귀 및 유돌의 
질환
Diseases of the ear and mastoid process</t>
    <phoneticPr fontId="15" type="noConversion"/>
  </si>
  <si>
    <t>눈 및 눈 부속기의 
질환
Diseases of the ear and adnexa</t>
    <phoneticPr fontId="15" type="noConversion"/>
  </si>
  <si>
    <t>순환계통의 
질환
Diseases of the circulatory system</t>
    <phoneticPr fontId="15" type="noConversion"/>
  </si>
  <si>
    <t>호흡 계통의 질환
Diseases of the respiratory system</t>
    <phoneticPr fontId="15" type="noConversion"/>
  </si>
  <si>
    <t>소화 계통의 질환
Diseases of the digestive system</t>
    <phoneticPr fontId="15" type="noConversion"/>
  </si>
  <si>
    <t>피부 및 피부조직의 질환
Diseases of the skin and subcutaneous tissue</t>
    <phoneticPr fontId="15" type="noConversion"/>
  </si>
  <si>
    <t>근골격 계통 및 결합조직의 질환
Diseases of the musculoskeletal system</t>
    <phoneticPr fontId="15" type="noConversion"/>
  </si>
  <si>
    <t>비뇨생식  계통의 질환
Dieases of the genitourinary system</t>
    <phoneticPr fontId="15" type="noConversion"/>
  </si>
  <si>
    <t>임신, 출산 및 산후기
Pregnancy, childbirth and the puerperium</t>
    <phoneticPr fontId="15" type="noConversion"/>
  </si>
  <si>
    <t>출생전후기에 기원한 특정병태
 Certain conditions originating in the perinatal period</t>
    <phoneticPr fontId="15" type="noConversion"/>
  </si>
  <si>
    <t>선천기형, 변형 및 염색체 이상
Congenital malformations,deformation and chromosomal abnomalities</t>
    <phoneticPr fontId="15" type="noConversion"/>
  </si>
  <si>
    <t>달리 분류되지 않은 증상, 징후
Symtoms and signs abnormal clinical and laboratory finding</t>
    <phoneticPr fontId="15" type="noConversion"/>
  </si>
  <si>
    <t>질병이환 및 사망의 외인
External causes of mobidity and mortality</t>
    <phoneticPr fontId="15" type="noConversion"/>
  </si>
  <si>
    <t xml:space="preserve"> 8. 외국인 국적별 현황</t>
    <phoneticPr fontId="15" type="noConversion"/>
  </si>
  <si>
    <t xml:space="preserve"> 9. 외국인과의 혼인</t>
    <phoneticPr fontId="15" type="noConversion"/>
  </si>
  <si>
    <t>Source : Statistics Korea</t>
    <phoneticPr fontId="15" type="noConversion"/>
  </si>
  <si>
    <t>28 | 인구</t>
    <phoneticPr fontId="15" type="noConversion"/>
  </si>
  <si>
    <t>Population | 28</t>
    <phoneticPr fontId="15" type="noConversion"/>
  </si>
  <si>
    <t>29 | 인구</t>
    <phoneticPr fontId="15" type="noConversion"/>
  </si>
  <si>
    <t>Population | 29</t>
    <phoneticPr fontId="15" type="noConversion"/>
  </si>
  <si>
    <t>30 | 인구</t>
    <phoneticPr fontId="15" type="noConversion"/>
  </si>
  <si>
    <t>Population | 30</t>
    <phoneticPr fontId="15" type="noConversion"/>
  </si>
  <si>
    <t>Source : Stastics Korea</t>
    <phoneticPr fontId="15" type="noConversion"/>
  </si>
  <si>
    <t>31| 인구</t>
    <phoneticPr fontId="15" type="noConversion"/>
  </si>
  <si>
    <t>Population | 31</t>
    <phoneticPr fontId="15" type="noConversion"/>
  </si>
  <si>
    <t>인구주택총조사</t>
    <phoneticPr fontId="15" type="noConversion"/>
  </si>
  <si>
    <t>주 : 1) 일반가구를 대상으로 집계(비혈연가구, 1인가구 포함), 단 집단가구(6인이상 비혈연가구, 기숙사, 사회시설 등) 및 외국인 가구는 제외
      2) 여성가구주 가구 비율 = (B) / (A) * 100</t>
    <phoneticPr fontId="15" type="noConversion"/>
  </si>
  <si>
    <t xml:space="preserve"> 10. 사망원인별 사망</t>
    <phoneticPr fontId="15" type="noConversion"/>
  </si>
  <si>
    <t xml:space="preserve"> 11. 여성가구주 현황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</si>
  <si>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</si>
  <si>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</si>
  <si>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</si>
  <si>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t>Note : 1) Foreign households excluded(since 1998)</t>
    <phoneticPr fontId="15" type="noConversion"/>
  </si>
  <si>
    <t xml:space="preserve">주   : 1) 외국인 세대수 제외(1998년부터 적용) </t>
    <phoneticPr fontId="15" type="noConversion"/>
  </si>
  <si>
    <r>
      <rPr>
        <sz val="11"/>
        <color indexed="8"/>
        <rFont val="돋움"/>
        <family val="3"/>
        <charset val="129"/>
      </rPr>
      <t>인구증가율</t>
    </r>
    <r>
      <rPr>
        <sz val="11"/>
        <color indexed="8"/>
        <rFont val="Arial Narrow"/>
        <family val="2"/>
      </rPr>
      <t xml:space="preserve">
(%)</t>
    </r>
    <phoneticPr fontId="15" type="noConversion"/>
  </si>
  <si>
    <t>2 0 2 1</t>
    <phoneticPr fontId="15" type="noConversion"/>
  </si>
  <si>
    <t>3. 연령(5세별) 및 성별 인구(2-2)</t>
    <phoneticPr fontId="15" type="noConversion"/>
  </si>
  <si>
    <t>Population by Age(5-year age group) and Gender(Cont'd)</t>
    <phoneticPr fontId="15" type="noConversion"/>
  </si>
  <si>
    <t>6 인구</t>
    <phoneticPr fontId="15" type="noConversion"/>
  </si>
  <si>
    <t>단위 : 명, %</t>
    <phoneticPr fontId="15" type="noConversion"/>
  </si>
  <si>
    <t>Note : 1) Foreigners excluded</t>
    <phoneticPr fontId="15" type="noConversion"/>
  </si>
  <si>
    <t>농소1동</t>
    <phoneticPr fontId="15" type="noConversion"/>
  </si>
  <si>
    <t>농소2동</t>
    <phoneticPr fontId="15" type="noConversion"/>
  </si>
  <si>
    <t>농소3동</t>
    <phoneticPr fontId="15" type="noConversion"/>
  </si>
  <si>
    <t>강동동</t>
    <phoneticPr fontId="15" type="noConversion"/>
  </si>
  <si>
    <t>효문동</t>
    <phoneticPr fontId="15" type="noConversion"/>
  </si>
  <si>
    <t>송정동</t>
    <phoneticPr fontId="15" type="noConversion"/>
  </si>
  <si>
    <t>양정동</t>
    <phoneticPr fontId="15" type="noConversion"/>
  </si>
  <si>
    <t>염포동</t>
    <phoneticPr fontId="15" type="noConversion"/>
  </si>
  <si>
    <t>China</t>
    <phoneticPr fontId="15" type="noConversion"/>
  </si>
  <si>
    <r>
      <t>자료 : 통계청 「사망원인통계</t>
    </r>
    <r>
      <rPr>
        <sz val="11"/>
        <rFont val="맑은 고딕"/>
        <family val="3"/>
        <charset val="129"/>
      </rPr>
      <t>」</t>
    </r>
    <phoneticPr fontId="15" type="noConversion"/>
  </si>
  <si>
    <t>자료 : 통계청 「사망원인통계」</t>
    <phoneticPr fontId="15" type="noConversion"/>
  </si>
  <si>
    <t>자료: 주민자치과</t>
    <phoneticPr fontId="15" type="noConversion"/>
  </si>
  <si>
    <t>Source : Civil governing division</t>
    <phoneticPr fontId="15" type="noConversion"/>
  </si>
  <si>
    <t>2 0 2 2</t>
    <phoneticPr fontId="15" type="noConversion"/>
  </si>
  <si>
    <t>Source : Complaints and Land Registration Division</t>
    <phoneticPr fontId="15" type="noConversion"/>
  </si>
  <si>
    <t xml:space="preserve">자료 : 민원지적과 (Source : Complaints and Land Registration Division)
주 : '남편혼인건수'는 아내의 국적과 상관없는 울산 북구 남자의 전체 혼인건수, 아내 혼인건수도 마찬가지임
      (Bridegroom-Marriage is the number of total marriages of Bridegroom regardless of Bride's nationality
        Vice versa for Bride-Marriage)
</t>
    <phoneticPr fontId="15" type="noConversion"/>
  </si>
  <si>
    <t xml:space="preserve">             -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</si>
</sst>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0;\-#,##0.00;&quot;-&quot;"/>
    <numFmt numFmtId="178" formatCode="#,##0_ "/>
    <numFmt numFmtId="179" formatCode="_ * #,##0_ ;_ * \-#,##0_ ;_ * &quot;-&quot;_ ;_ @_ "/>
    <numFmt numFmtId="180" formatCode="0.0"/>
    <numFmt numFmtId="181" formatCode="#,##0_);[Red]\(#,##0\)"/>
    <numFmt numFmtId="182" formatCode="#,##0\ "/>
    <numFmt numFmtId="183" formatCode="0.00_);[Red]\(0.00\)"/>
    <numFmt numFmtId="184" formatCode="_ * #,##0.00_ ;_ * \-#,##0.00_ ;_ * &quot;-&quot;??_ ;_ @_ "/>
    <numFmt numFmtId="185" formatCode="&quot;₩&quot;#,##0;&quot;₩&quot;&quot;₩&quot;&quot;₩&quot;&quot;₩&quot;&quot;₩&quot;&quot;₩&quot;&quot;₩&quot;&quot;₩&quot;\-#,##0"/>
    <numFmt numFmtId="186" formatCode="&quot;₩&quot;#,##0.00;&quot;₩&quot;&quot;₩&quot;&quot;₩&quot;&quot;₩&quot;&quot;₩&quot;&quot;₩&quot;&quot;₩&quot;&quot;₩&quot;\-#,##0.00"/>
    <numFmt numFmtId="187" formatCode="&quot;₩&quot;#,##0.00;&quot;₩&quot;&quot;₩&quot;&quot;₩&quot;&quot;₩&quot;&quot;₩&quot;&quot;₩&quot;\-#,##0.00"/>
    <numFmt numFmtId="188" formatCode="_ &quot;₩&quot;* #,##0.00_ ;_ &quot;₩&quot;* &quot;₩&quot;\-#,##0.00_ ;_ &quot;₩&quot;* &quot;-&quot;??_ ;_ @_ "/>
    <numFmt numFmtId="189" formatCode="&quot;₩&quot;#,##0;&quot;₩&quot;&quot;₩&quot;&quot;₩&quot;\-#,##0"/>
    <numFmt numFmtId="19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&quot;₩&quot;#,##0;[Red]&quot;₩&quot;&quot;₩&quot;\-#,##0"/>
    <numFmt numFmtId="19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6" formatCode="&quot;₩&quot;#,##0.00;&quot;₩&quot;\-#,##0.00"/>
    <numFmt numFmtId="197" formatCode="_-[$€-2]* #,##0.00_-;\-[$€-2]* #,##0.00_-;_-[$€-2]* &quot;-&quot;??_-"/>
    <numFmt numFmtId="198" formatCode="#,##0.0;\-#,##0.0;&quot;-&quot;"/>
    <numFmt numFmtId="199" formatCode="0.000%"/>
  </numFmts>
  <fonts count="1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name val="바탕체"/>
      <family val="1"/>
      <charset val="129"/>
    </font>
    <font>
      <sz val="10"/>
      <name val="HY중고딕"/>
      <family val="1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23"/>
      <color indexed="8"/>
      <name val="Asia견명조"/>
      <family val="3"/>
      <charset val="129"/>
    </font>
    <font>
      <sz val="23"/>
      <name val="Asia견명조"/>
      <family val="3"/>
      <charset val="129"/>
    </font>
    <font>
      <b/>
      <sz val="11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vertAlign val="superscript"/>
      <sz val="11"/>
      <color indexed="8"/>
      <name val="Arial Narrow"/>
      <family val="2"/>
    </font>
    <font>
      <vertAlign val="superscript"/>
      <sz val="23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18"/>
      <color indexed="8"/>
      <name val="Asia견명조"/>
      <family val="3"/>
      <charset val="129"/>
    </font>
    <font>
      <sz val="12"/>
      <name val="바탕체"/>
      <family val="1"/>
      <charset val="129"/>
    </font>
    <font>
      <b/>
      <sz val="10"/>
      <name val="바탕"/>
      <family val="1"/>
      <charset val="129"/>
    </font>
    <font>
      <b/>
      <sz val="11"/>
      <name val="바탕"/>
      <family val="1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indexed="8"/>
      <name val="Arial Narrow"/>
      <family val="2"/>
    </font>
    <font>
      <sz val="10"/>
      <color theme="1"/>
      <name val="바탕"/>
      <family val="1"/>
      <charset val="129"/>
    </font>
    <font>
      <sz val="10"/>
      <color rgb="FF232323"/>
      <name val="바탕"/>
      <family val="1"/>
      <charset val="129"/>
    </font>
    <font>
      <b/>
      <sz val="11"/>
      <color indexed="8"/>
      <name val="바탕체"/>
      <family val="1"/>
      <charset val="129"/>
    </font>
    <font>
      <b/>
      <sz val="11"/>
      <name val="바탕체"/>
      <family val="1"/>
      <charset val="129"/>
    </font>
    <font>
      <sz val="6"/>
      <color indexed="8"/>
      <name val="Arial Narrow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맑은 고딕"/>
      <family val="3"/>
      <charset val="129"/>
      <scheme val="minor"/>
    </font>
    <font>
      <b/>
      <sz val="23"/>
      <color indexed="8"/>
      <name val="굴림"/>
      <family val="3"/>
      <charset val="129"/>
    </font>
    <font>
      <b/>
      <sz val="23"/>
      <name val="굴림"/>
      <family val="3"/>
      <charset val="129"/>
    </font>
    <font>
      <b/>
      <vertAlign val="superscript"/>
      <sz val="23"/>
      <name val="굴림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b/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indexed="63"/>
      <name val="돋움"/>
      <family val="3"/>
      <charset val="129"/>
    </font>
    <font>
      <b/>
      <sz val="11"/>
      <color rgb="FF00B050"/>
      <name val="돋움"/>
      <family val="3"/>
      <charset val="129"/>
    </font>
    <font>
      <b/>
      <sz val="10"/>
      <color indexed="8"/>
      <name val="굴림"/>
      <family val="3"/>
      <charset val="129"/>
    </font>
    <font>
      <b/>
      <sz val="11"/>
      <color theme="1"/>
      <name val="돋움"/>
      <family val="3"/>
      <charset val="129"/>
    </font>
    <font>
      <sz val="10"/>
      <name val="나눔명조"/>
      <family val="1"/>
      <charset val="129"/>
    </font>
    <font>
      <sz val="11"/>
      <name val="맑은 고딕"/>
      <family val="3"/>
      <charset val="129"/>
    </font>
    <font>
      <b/>
      <sz val="11"/>
      <color rgb="FF000000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0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</borders>
  <cellStyleXfs count="831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" applyNumberFormat="0" applyFill="0" applyBorder="0" applyProtection="0">
      <alignment horizontal="center" vertical="center" wrapText="1"/>
    </xf>
    <xf numFmtId="179" fontId="39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31" applyNumberFormat="0" applyFill="0" applyBorder="0" applyProtection="0">
      <alignment horizontal="center" vertical="center" wrapText="1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32" applyNumberFormat="0" applyFill="0" applyBorder="0" applyProtection="0">
      <alignment horizontal="center" vertical="center" wrapText="1"/>
    </xf>
    <xf numFmtId="0" fontId="14" fillId="0" borderId="0">
      <alignment vertical="center"/>
    </xf>
    <xf numFmtId="0" fontId="42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6" fillId="0" borderId="48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39" fillId="0" borderId="0"/>
    <xf numFmtId="0" fontId="39" fillId="0" borderId="0"/>
    <xf numFmtId="0" fontId="39" fillId="0" borderId="0"/>
    <xf numFmtId="0" fontId="92" fillId="0" borderId="0"/>
    <xf numFmtId="0" fontId="92" fillId="0" borderId="0"/>
    <xf numFmtId="0" fontId="91" fillId="0" borderId="0" applyNumberFormat="0" applyFill="0" applyBorder="0" applyAlignment="0" applyProtection="0"/>
    <xf numFmtId="0" fontId="39" fillId="0" borderId="0"/>
    <xf numFmtId="0" fontId="39" fillId="0" borderId="0"/>
    <xf numFmtId="0" fontId="130" fillId="0" borderId="0"/>
    <xf numFmtId="0" fontId="75" fillId="4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123" fillId="0" borderId="0"/>
    <xf numFmtId="0" fontId="113" fillId="0" borderId="0"/>
    <xf numFmtId="0" fontId="78" fillId="22" borderId="58" applyNumberFormat="0" applyAlignment="0" applyProtection="0">
      <alignment vertical="center"/>
    </xf>
    <xf numFmtId="0" fontId="124" fillId="0" borderId="0"/>
    <xf numFmtId="0" fontId="82" fillId="23" borderId="59" applyNumberFormat="0" applyAlignment="0" applyProtection="0">
      <alignment vertical="center"/>
    </xf>
    <xf numFmtId="179" fontId="91" fillId="0" borderId="0" applyFont="0" applyFill="0" applyBorder="0" applyAlignment="0" applyProtection="0"/>
    <xf numFmtId="0" fontId="14" fillId="0" borderId="0"/>
    <xf numFmtId="184" fontId="91" fillId="0" borderId="0" applyFont="0" applyFill="0" applyBorder="0" applyAlignment="0" applyProtection="0"/>
    <xf numFmtId="3" fontId="91" fillId="0" borderId="0" applyFont="0" applyFill="0" applyBorder="0" applyAlignment="0" applyProtection="0"/>
    <xf numFmtId="0" fontId="45" fillId="0" borderId="0" applyFont="0" applyFill="0" applyBorder="0" applyAlignment="0" applyProtection="0"/>
    <xf numFmtId="185" fontId="91" fillId="0" borderId="0" applyFont="0" applyFill="0" applyBorder="0" applyAlignment="0" applyProtection="0"/>
    <xf numFmtId="186" fontId="9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14" fillId="0" borderId="0"/>
    <xf numFmtId="0" fontId="91" fillId="0" borderId="0" applyFont="0" applyFill="0" applyBorder="0" applyAlignment="0" applyProtection="0"/>
    <xf numFmtId="0" fontId="114" fillId="0" borderId="0"/>
    <xf numFmtId="197" fontId="39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91" fillId="0" borderId="0" applyFont="0" applyFill="0" applyBorder="0" applyAlignment="0" applyProtection="0"/>
    <xf numFmtId="0" fontId="89" fillId="6" borderId="0" applyNumberFormat="0" applyBorder="0" applyAlignment="0" applyProtection="0">
      <alignment vertical="center"/>
    </xf>
    <xf numFmtId="38" fontId="115" fillId="24" borderId="0" applyNumberFormat="0" applyBorder="0" applyAlignment="0" applyProtection="0"/>
    <xf numFmtId="38" fontId="115" fillId="25" borderId="0" applyNumberFormat="0" applyBorder="0" applyAlignment="0" applyProtection="0"/>
    <xf numFmtId="0" fontId="125" fillId="0" borderId="0">
      <alignment horizontal="left"/>
    </xf>
    <xf numFmtId="0" fontId="116" fillId="0" borderId="60" applyNumberFormat="0" applyAlignment="0" applyProtection="0">
      <alignment horizontal="left" vertical="center"/>
    </xf>
    <xf numFmtId="0" fontId="116" fillId="0" borderId="40">
      <alignment horizontal="left" vertical="center"/>
    </xf>
    <xf numFmtId="0" fontId="86" fillId="0" borderId="61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7" fillId="0" borderId="62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8" fillId="0" borderId="63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5" fillId="9" borderId="58" applyNumberFormat="0" applyAlignment="0" applyProtection="0">
      <alignment vertical="center"/>
    </xf>
    <xf numFmtId="10" fontId="115" fillId="26" borderId="56" applyNumberFormat="0" applyBorder="0" applyAlignment="0" applyProtection="0"/>
    <xf numFmtId="10" fontId="115" fillId="25" borderId="56" applyNumberFormat="0" applyBorder="0" applyAlignment="0" applyProtection="0"/>
    <xf numFmtId="0" fontId="83" fillId="0" borderId="64" applyNumberFormat="0" applyFill="0" applyAlignment="0" applyProtection="0">
      <alignment vertical="center"/>
    </xf>
    <xf numFmtId="179" fontId="91" fillId="0" borderId="0" applyFont="0" applyFill="0" applyBorder="0" applyAlignment="0" applyProtection="0"/>
    <xf numFmtId="188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126" fillId="0" borderId="57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0" fillId="27" borderId="0" applyNumberFormat="0" applyBorder="0" applyAlignment="0" applyProtection="0">
      <alignment vertical="center"/>
    </xf>
    <xf numFmtId="187" fontId="39" fillId="0" borderId="0"/>
    <xf numFmtId="0" fontId="39" fillId="0" borderId="0"/>
    <xf numFmtId="0" fontId="91" fillId="0" borderId="0"/>
    <xf numFmtId="0" fontId="14" fillId="28" borderId="65" applyNumberFormat="0" applyFont="0" applyAlignment="0" applyProtection="0">
      <alignment vertical="center"/>
    </xf>
    <xf numFmtId="0" fontId="90" fillId="22" borderId="66" applyNumberFormat="0" applyAlignment="0" applyProtection="0">
      <alignment vertical="center"/>
    </xf>
    <xf numFmtId="10" fontId="91" fillId="0" borderId="0" applyFont="0" applyFill="0" applyBorder="0" applyAlignment="0" applyProtection="0"/>
    <xf numFmtId="0" fontId="126" fillId="0" borderId="0"/>
    <xf numFmtId="0" fontId="73" fillId="0" borderId="0" applyNumberFormat="0" applyFill="0" applyBorder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91" fillId="0" borderId="68" applyNumberFormat="0" applyFont="0" applyFill="0" applyAlignment="0" applyProtection="0"/>
    <xf numFmtId="0" fontId="127" fillId="0" borderId="69">
      <alignment horizontal="left"/>
    </xf>
    <xf numFmtId="0" fontId="77" fillId="0" borderId="0" applyNumberFormat="0" applyFill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22" borderId="58" applyNumberFormat="0" applyAlignment="0" applyProtection="0">
      <alignment vertical="center"/>
    </xf>
    <xf numFmtId="0" fontId="78" fillId="22" borderId="58" applyNumberFormat="0" applyAlignment="0" applyProtection="0">
      <alignment vertical="center"/>
    </xf>
    <xf numFmtId="0" fontId="95" fillId="22" borderId="58" applyNumberFormat="0" applyAlignment="0" applyProtection="0">
      <alignment vertical="center"/>
    </xf>
    <xf numFmtId="190" fontId="39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6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4" fillId="28" borderId="65" applyNumberFormat="0" applyFont="0" applyAlignment="0" applyProtection="0">
      <alignment vertical="center"/>
    </xf>
    <xf numFmtId="0" fontId="75" fillId="28" borderId="65" applyNumberFormat="0" applyFont="0" applyAlignment="0" applyProtection="0">
      <alignment vertical="center"/>
    </xf>
    <xf numFmtId="0" fontId="14" fillId="28" borderId="65" applyNumberFormat="0" applyFont="0" applyAlignment="0" applyProtection="0">
      <alignment vertical="center"/>
    </xf>
    <xf numFmtId="0" fontId="39" fillId="28" borderId="65" applyNumberFormat="0" applyFont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33" fillId="0" borderId="0">
      <alignment vertical="center"/>
    </xf>
    <xf numFmtId="9" fontId="14" fillId="0" borderId="0" applyFont="0" applyFill="0" applyBorder="0" applyAlignment="0" applyProtection="0"/>
    <xf numFmtId="0" fontId="98" fillId="27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72" fillId="0" borderId="0">
      <alignment horizontal="center" vertical="center"/>
    </xf>
    <xf numFmtId="0" fontId="99" fillId="0" borderId="0">
      <alignment horizontal="center" vertical="center"/>
    </xf>
    <xf numFmtId="0" fontId="100" fillId="0" borderId="0"/>
    <xf numFmtId="0" fontId="10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23" borderId="59" applyNumberFormat="0" applyAlignment="0" applyProtection="0">
      <alignment vertical="center"/>
    </xf>
    <xf numFmtId="0" fontId="82" fillId="23" borderId="59" applyNumberFormat="0" applyAlignment="0" applyProtection="0">
      <alignment vertical="center"/>
    </xf>
    <xf numFmtId="0" fontId="102" fillId="23" borderId="59" applyNumberFormat="0" applyAlignment="0" applyProtection="0">
      <alignment vertical="center"/>
    </xf>
    <xf numFmtId="191" fontId="91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1" fillId="0" borderId="0"/>
    <xf numFmtId="0" fontId="45" fillId="0" borderId="0" applyFont="0" applyFill="0" applyBorder="0" applyAlignment="0" applyProtection="0"/>
    <xf numFmtId="0" fontId="103" fillId="0" borderId="64" applyNumberFormat="0" applyFill="0" applyAlignment="0" applyProtection="0">
      <alignment vertical="center"/>
    </xf>
    <xf numFmtId="0" fontId="83" fillId="0" borderId="64" applyNumberFormat="0" applyFill="0" applyAlignment="0" applyProtection="0">
      <alignment vertical="center"/>
    </xf>
    <xf numFmtId="0" fontId="103" fillId="0" borderId="64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104" fillId="9" borderId="58" applyNumberFormat="0" applyAlignment="0" applyProtection="0">
      <alignment vertical="center"/>
    </xf>
    <xf numFmtId="0" fontId="85" fillId="9" borderId="58" applyNumberFormat="0" applyAlignment="0" applyProtection="0">
      <alignment vertical="center"/>
    </xf>
    <xf numFmtId="0" fontId="104" fillId="9" borderId="58" applyNumberFormat="0" applyAlignment="0" applyProtection="0">
      <alignment vertical="center"/>
    </xf>
    <xf numFmtId="4" fontId="119" fillId="0" borderId="0">
      <protection locked="0"/>
    </xf>
    <xf numFmtId="192" fontId="39" fillId="0" borderId="0">
      <protection locked="0"/>
    </xf>
    <xf numFmtId="0" fontId="120" fillId="0" borderId="0">
      <alignment vertical="center"/>
    </xf>
    <xf numFmtId="0" fontId="106" fillId="0" borderId="61" applyNumberFormat="0" applyFill="0" applyAlignment="0" applyProtection="0">
      <alignment vertical="center"/>
    </xf>
    <xf numFmtId="0" fontId="86" fillId="0" borderId="61" applyNumberFormat="0" applyFill="0" applyAlignment="0" applyProtection="0">
      <alignment vertical="center"/>
    </xf>
    <xf numFmtId="0" fontId="106" fillId="0" borderId="61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87" fillId="0" borderId="62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88" fillId="0" borderId="63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89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0" fillId="22" borderId="66" applyNumberFormat="0" applyAlignment="0" applyProtection="0">
      <alignment vertical="center"/>
    </xf>
    <xf numFmtId="0" fontId="90" fillId="22" borderId="66" applyNumberFormat="0" applyAlignment="0" applyProtection="0">
      <alignment vertical="center"/>
    </xf>
    <xf numFmtId="0" fontId="110" fillId="22" borderId="66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93" fontId="39" fillId="0" borderId="0">
      <protection locked="0"/>
    </xf>
    <xf numFmtId="0" fontId="14" fillId="0" borderId="0">
      <alignment vertical="center"/>
    </xf>
    <xf numFmtId="0" fontId="75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39" fillId="0" borderId="0"/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/>
    <xf numFmtId="0" fontId="1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46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68">
      <protection locked="0"/>
    </xf>
    <xf numFmtId="194" fontId="39" fillId="0" borderId="0">
      <protection locked="0"/>
    </xf>
    <xf numFmtId="195" fontId="39" fillId="0" borderId="0">
      <protection locked="0"/>
    </xf>
    <xf numFmtId="0" fontId="110" fillId="22" borderId="83" applyNumberFormat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10" fillId="22" borderId="83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39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75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78" fillId="22" borderId="80" applyNumberForma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16" fillId="0" borderId="81">
      <alignment horizontal="left"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78" fillId="22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39" fillId="0" borderId="0"/>
    <xf numFmtId="9" fontId="14" fillId="0" borderId="0" applyFont="0" applyFill="0" applyBorder="0" applyAlignment="0" applyProtection="0">
      <alignment vertical="center"/>
    </xf>
  </cellStyleXfs>
  <cellXfs count="693">
    <xf numFmtId="0" fontId="0" fillId="0" borderId="0" xfId="0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>
      <alignment vertical="center"/>
    </xf>
    <xf numFmtId="0" fontId="16" fillId="0" borderId="0" xfId="0" applyFont="1" applyFill="1" applyAlignment="1">
      <alignment horizontal="left" vertical="center" indent="1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right" vertical="top"/>
    </xf>
    <xf numFmtId="0" fontId="21" fillId="0" borderId="0" xfId="0" applyFont="1" applyFill="1">
      <alignment vertical="center"/>
    </xf>
    <xf numFmtId="41" fontId="20" fillId="0" borderId="0" xfId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right" vertical="center" shrinkToFit="1"/>
    </xf>
    <xf numFmtId="0" fontId="20" fillId="0" borderId="3" xfId="0" applyNumberFormat="1" applyFont="1" applyFill="1" applyBorder="1" applyAlignment="1">
      <alignment horizontal="right" vertical="center" shrinkToFit="1"/>
    </xf>
    <xf numFmtId="3" fontId="20" fillId="0" borderId="0" xfId="0" applyNumberFormat="1" applyFont="1" applyFill="1" applyBorder="1" applyAlignment="1">
      <alignment horizontal="right" vertical="center" shrinkToFit="1"/>
    </xf>
    <xf numFmtId="3" fontId="20" fillId="0" borderId="7" xfId="0" applyNumberFormat="1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distributed" vertical="center" inden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vertical="center" shrinkToFit="1"/>
    </xf>
    <xf numFmtId="0" fontId="20" fillId="0" borderId="7" xfId="0" applyNumberFormat="1" applyFont="1" applyFill="1" applyBorder="1" applyAlignment="1">
      <alignment horizontal="right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3" fontId="20" fillId="0" borderId="15" xfId="0" applyNumberFormat="1" applyFont="1" applyFill="1" applyBorder="1" applyAlignment="1">
      <alignment horizontal="right" vertical="center" shrinkToFit="1"/>
    </xf>
    <xf numFmtId="0" fontId="20" fillId="0" borderId="15" xfId="0" applyNumberFormat="1" applyFont="1" applyFill="1" applyBorder="1" applyAlignment="1">
      <alignment horizontal="right" vertical="center" shrinkToFit="1"/>
    </xf>
    <xf numFmtId="3" fontId="20" fillId="0" borderId="19" xfId="0" applyNumberFormat="1" applyFont="1" applyFill="1" applyBorder="1" applyAlignment="1">
      <alignment horizontal="right" vertical="center" shrinkToFit="1"/>
    </xf>
    <xf numFmtId="0" fontId="20" fillId="0" borderId="19" xfId="0" applyNumberFormat="1" applyFont="1" applyFill="1" applyBorder="1" applyAlignment="1">
      <alignment horizontal="right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9" fillId="0" borderId="0" xfId="0" applyFont="1" applyFill="1" applyAlignment="1">
      <alignment vertical="center" wrapText="1" shrinkToFit="1"/>
    </xf>
    <xf numFmtId="0" fontId="26" fillId="0" borderId="12" xfId="0" applyFont="1" applyFill="1" applyBorder="1">
      <alignment vertical="center"/>
    </xf>
    <xf numFmtId="0" fontId="31" fillId="0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left" vertical="center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vertical="top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>
      <alignment vertical="center"/>
    </xf>
    <xf numFmtId="41" fontId="20" fillId="0" borderId="0" xfId="1" applyFont="1" applyFill="1" applyBorder="1" applyAlignment="1">
      <alignment horizontal="center" vertical="center" shrinkToFit="1"/>
    </xf>
    <xf numFmtId="41" fontId="20" fillId="0" borderId="9" xfId="1" applyFont="1" applyFill="1" applyBorder="1" applyAlignment="1">
      <alignment horizontal="center" vertical="center" shrinkToFit="1"/>
    </xf>
    <xf numFmtId="41" fontId="21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17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 shrinkToFit="1"/>
    </xf>
    <xf numFmtId="176" fontId="20" fillId="0" borderId="0" xfId="0" applyNumberFormat="1" applyFont="1" applyFill="1" applyBorder="1" applyAlignment="1">
      <alignment horizontal="right" vertical="center" wrapText="1"/>
    </xf>
    <xf numFmtId="176" fontId="20" fillId="0" borderId="0" xfId="0" applyNumberFormat="1" applyFont="1" applyFill="1" applyBorder="1" applyAlignment="1">
      <alignment vertical="center" shrinkToFi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177" fontId="20" fillId="0" borderId="0" xfId="0" applyNumberFormat="1" applyFont="1" applyFill="1" applyBorder="1" applyAlignment="1">
      <alignment vertical="center" shrinkToFit="1"/>
    </xf>
    <xf numFmtId="177" fontId="20" fillId="0" borderId="15" xfId="0" applyNumberFormat="1" applyFont="1" applyFill="1" applyBorder="1" applyAlignment="1">
      <alignment vertical="center" shrinkToFit="1"/>
    </xf>
    <xf numFmtId="176" fontId="20" fillId="0" borderId="19" xfId="0" applyNumberFormat="1" applyFont="1" applyFill="1" applyBorder="1" applyAlignment="1">
      <alignment vertical="center" shrinkToFit="1"/>
    </xf>
    <xf numFmtId="0" fontId="33" fillId="0" borderId="2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33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right" vertical="top"/>
    </xf>
    <xf numFmtId="0" fontId="37" fillId="0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28" fillId="0" borderId="12" xfId="0" applyFont="1" applyFill="1" applyBorder="1" applyAlignment="1">
      <alignment horizontal="center" wrapText="1" shrinkToFit="1"/>
    </xf>
    <xf numFmtId="0" fontId="14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2" fillId="0" borderId="0" xfId="0" applyFont="1" applyFill="1">
      <alignment vertical="center"/>
    </xf>
    <xf numFmtId="0" fontId="43" fillId="0" borderId="0" xfId="0" applyFont="1" applyFill="1">
      <alignment vertical="center"/>
    </xf>
    <xf numFmtId="0" fontId="34" fillId="0" borderId="0" xfId="0" applyFont="1" applyFill="1" applyBorder="1" applyAlignment="1">
      <alignment vertical="top"/>
    </xf>
    <xf numFmtId="0" fontId="19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center"/>
    </xf>
    <xf numFmtId="0" fontId="34" fillId="0" borderId="0" xfId="10" applyFont="1" applyBorder="1" applyAlignment="1">
      <alignment horizontal="left" vertical="top"/>
    </xf>
    <xf numFmtId="0" fontId="33" fillId="0" borderId="0" xfId="10" applyFont="1" applyAlignment="1">
      <alignment horizontal="right" vertical="top"/>
    </xf>
    <xf numFmtId="176" fontId="20" fillId="0" borderId="0" xfId="25" applyNumberFormat="1" applyFont="1" applyFill="1" applyBorder="1" applyAlignment="1">
      <alignment horizontal="right" vertical="center" wrapText="1"/>
    </xf>
    <xf numFmtId="176" fontId="20" fillId="0" borderId="0" xfId="45" applyNumberFormat="1" applyFont="1" applyFill="1" applyBorder="1" applyAlignment="1">
      <alignment horizontal="right" vertical="center" wrapText="1"/>
    </xf>
    <xf numFmtId="0" fontId="48" fillId="0" borderId="12" xfId="0" applyFont="1" applyFill="1" applyBorder="1" applyAlignment="1">
      <alignment horizontal="center" wrapText="1" shrinkToFit="1"/>
    </xf>
    <xf numFmtId="0" fontId="48" fillId="0" borderId="18" xfId="0" applyFont="1" applyFill="1" applyBorder="1" applyAlignment="1">
      <alignment horizontal="center" wrapText="1" shrinkToFi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/>
    </xf>
    <xf numFmtId="0" fontId="33" fillId="0" borderId="21" xfId="0" applyFont="1" applyFill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41" fontId="33" fillId="0" borderId="0" xfId="0" applyNumberFormat="1" applyFont="1" applyFill="1" applyBorder="1">
      <alignment vertical="center"/>
    </xf>
    <xf numFmtId="0" fontId="34" fillId="0" borderId="0" xfId="45" applyFont="1" applyBorder="1" applyAlignment="1">
      <alignment horizontal="left" vertical="top"/>
    </xf>
    <xf numFmtId="41" fontId="14" fillId="0" borderId="0" xfId="0" applyNumberFormat="1" applyFont="1" applyFill="1">
      <alignment vertical="center"/>
    </xf>
    <xf numFmtId="0" fontId="0" fillId="0" borderId="39" xfId="0" applyFont="1" applyFill="1" applyBorder="1">
      <alignment vertical="center"/>
    </xf>
    <xf numFmtId="0" fontId="33" fillId="0" borderId="39" xfId="0" applyFont="1" applyFill="1" applyBorder="1" applyAlignment="1">
      <alignment horizontal="right" vertical="center"/>
    </xf>
    <xf numFmtId="0" fontId="33" fillId="0" borderId="0" xfId="0" applyFont="1" applyFill="1" applyAlignment="1"/>
    <xf numFmtId="41" fontId="49" fillId="0" borderId="0" xfId="13" applyFont="1" applyFill="1" applyBorder="1">
      <alignment vertical="center"/>
    </xf>
    <xf numFmtId="178" fontId="50" fillId="0" borderId="0" xfId="18" applyNumberFormat="1" applyFont="1" applyFill="1" applyBorder="1" applyAlignment="1">
      <alignment horizontal="right" vertical="center" wrapText="1"/>
    </xf>
    <xf numFmtId="41" fontId="49" fillId="0" borderId="0" xfId="19" applyFont="1" applyBorder="1">
      <alignment vertical="center"/>
    </xf>
    <xf numFmtId="0" fontId="51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31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4" fillId="0" borderId="0" xfId="0" applyFont="1" applyFill="1" applyBorder="1">
      <alignment vertical="center"/>
    </xf>
    <xf numFmtId="0" fontId="48" fillId="0" borderId="41" xfId="0" applyFont="1" applyFill="1" applyBorder="1" applyAlignment="1">
      <alignment horizontal="center" wrapText="1" shrinkToFit="1"/>
    </xf>
    <xf numFmtId="0" fontId="48" fillId="0" borderId="16" xfId="0" applyFont="1" applyFill="1" applyBorder="1" applyAlignment="1">
      <alignment horizontal="center" wrapText="1" shrinkToFit="1"/>
    </xf>
    <xf numFmtId="0" fontId="28" fillId="0" borderId="42" xfId="0" applyFont="1" applyFill="1" applyBorder="1" applyAlignment="1">
      <alignment horizontal="center" wrapText="1" shrinkToFit="1"/>
    </xf>
    <xf numFmtId="0" fontId="28" fillId="0" borderId="43" xfId="0" applyFont="1" applyFill="1" applyBorder="1" applyAlignment="1">
      <alignment horizontal="center" wrapText="1" shrinkToFit="1"/>
    </xf>
    <xf numFmtId="0" fontId="19" fillId="0" borderId="0" xfId="0" applyFont="1" applyFill="1" applyAlignment="1">
      <alignment horizontal="right" vertical="top"/>
    </xf>
    <xf numFmtId="0" fontId="52" fillId="0" borderId="0" xfId="0" applyFont="1" applyFill="1" applyBorder="1">
      <alignment vertical="center"/>
    </xf>
    <xf numFmtId="0" fontId="52" fillId="0" borderId="0" xfId="0" applyFont="1" applyFill="1">
      <alignment vertical="center"/>
    </xf>
    <xf numFmtId="176" fontId="20" fillId="0" borderId="34" xfId="24" applyNumberFormat="1" applyFont="1" applyFill="1" applyBorder="1" applyAlignment="1">
      <alignment vertical="center" shrinkToFit="1"/>
    </xf>
    <xf numFmtId="41" fontId="44" fillId="0" borderId="28" xfId="25" applyFont="1" applyBorder="1" applyAlignment="1">
      <alignment vertical="center" shrinkToFit="1"/>
    </xf>
    <xf numFmtId="176" fontId="20" fillId="0" borderId="34" xfId="0" applyNumberFormat="1" applyFont="1" applyFill="1" applyBorder="1" applyAlignment="1">
      <alignment vertical="center" shrinkToFit="1"/>
    </xf>
    <xf numFmtId="41" fontId="44" fillId="0" borderId="0" xfId="25" applyFont="1">
      <alignment vertical="center"/>
    </xf>
    <xf numFmtId="177" fontId="20" fillId="0" borderId="34" xfId="24" applyNumberFormat="1" applyFont="1" applyFill="1" applyBorder="1" applyAlignment="1">
      <alignment vertical="center" shrinkToFit="1"/>
    </xf>
    <xf numFmtId="176" fontId="20" fillId="0" borderId="34" xfId="25" applyNumberFormat="1" applyFont="1" applyFill="1" applyBorder="1" applyAlignment="1">
      <alignment vertical="center" shrinkToFit="1"/>
    </xf>
    <xf numFmtId="41" fontId="44" fillId="0" borderId="28" xfId="9" applyFont="1" applyBorder="1" applyAlignment="1">
      <alignment horizontal="right" vertical="center" shrinkToFit="1"/>
    </xf>
    <xf numFmtId="177" fontId="20" fillId="0" borderId="28" xfId="0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wrapText="1"/>
    </xf>
    <xf numFmtId="177" fontId="20" fillId="0" borderId="28" xfId="24" applyNumberFormat="1" applyFont="1" applyFill="1" applyBorder="1" applyAlignment="1">
      <alignment vertical="center" shrinkToFit="1"/>
    </xf>
    <xf numFmtId="176" fontId="20" fillId="0" borderId="0" xfId="24" applyNumberFormat="1" applyFont="1" applyFill="1" applyBorder="1" applyAlignment="1">
      <alignment vertical="center" shrinkToFit="1"/>
    </xf>
    <xf numFmtId="41" fontId="44" fillId="0" borderId="0" xfId="25" applyFont="1" applyAlignment="1">
      <alignment vertical="center" shrinkToFit="1"/>
    </xf>
    <xf numFmtId="177" fontId="20" fillId="0" borderId="0" xfId="24" applyNumberFormat="1" applyFont="1" applyFill="1" applyBorder="1" applyAlignment="1">
      <alignment vertical="center" shrinkToFit="1"/>
    </xf>
    <xf numFmtId="176" fontId="20" fillId="0" borderId="0" xfId="25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shrinkToFit="1"/>
    </xf>
    <xf numFmtId="176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 applyAlignment="1">
      <alignment vertical="center" shrinkToFit="1"/>
    </xf>
    <xf numFmtId="41" fontId="44" fillId="0" borderId="46" xfId="25" applyFont="1" applyBorder="1">
      <alignment vertical="center"/>
    </xf>
    <xf numFmtId="41" fontId="44" fillId="0" borderId="27" xfId="9" applyFont="1" applyBorder="1" applyAlignment="1">
      <alignment horizontal="right" vertical="center" shrinkToFit="1"/>
    </xf>
    <xf numFmtId="177" fontId="20" fillId="0" borderId="27" xfId="0" applyNumberFormat="1" applyFont="1" applyFill="1" applyBorder="1" applyAlignment="1">
      <alignment vertical="center" shrinkToFit="1"/>
    </xf>
    <xf numFmtId="41" fontId="44" fillId="0" borderId="27" xfId="9" applyFont="1" applyBorder="1" applyAlignment="1">
      <alignment horizontal="right" vertical="center" wrapText="1"/>
    </xf>
    <xf numFmtId="177" fontId="20" fillId="0" borderId="27" xfId="24" applyNumberFormat="1" applyFont="1" applyFill="1" applyBorder="1" applyAlignment="1">
      <alignment vertical="center" shrinkToFit="1"/>
    </xf>
    <xf numFmtId="176" fontId="20" fillId="0" borderId="15" xfId="24" applyNumberFormat="1" applyFont="1" applyFill="1" applyBorder="1" applyAlignment="1">
      <alignment vertical="center" shrinkToFit="1"/>
    </xf>
    <xf numFmtId="177" fontId="20" fillId="0" borderId="15" xfId="24" applyNumberFormat="1" applyFont="1" applyFill="1" applyBorder="1" applyAlignment="1">
      <alignment vertical="center" shrinkToFit="1"/>
    </xf>
    <xf numFmtId="176" fontId="20" fillId="0" borderId="15" xfId="25" applyNumberFormat="1" applyFont="1" applyFill="1" applyBorder="1" applyAlignment="1">
      <alignment vertical="center" shrinkToFit="1"/>
    </xf>
    <xf numFmtId="177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>
      <alignment vertical="center"/>
    </xf>
    <xf numFmtId="176" fontId="20" fillId="0" borderId="19" xfId="25" applyNumberFormat="1" applyFont="1" applyFill="1" applyBorder="1" applyAlignment="1">
      <alignment vertical="center" shrinkToFit="1"/>
    </xf>
    <xf numFmtId="176" fontId="20" fillId="0" borderId="44" xfId="24" applyNumberFormat="1" applyFont="1" applyFill="1" applyBorder="1" applyAlignment="1">
      <alignment vertical="center" shrinkToFit="1"/>
    </xf>
    <xf numFmtId="177" fontId="20" fillId="0" borderId="44" xfId="24" applyNumberFormat="1" applyFont="1" applyFill="1" applyBorder="1" applyAlignment="1">
      <alignment vertical="center" shrinkToFit="1"/>
    </xf>
    <xf numFmtId="41" fontId="44" fillId="0" borderId="45" xfId="25" applyFont="1" applyBorder="1" applyAlignment="1">
      <alignment vertical="center" shrinkToFit="1"/>
    </xf>
    <xf numFmtId="177" fontId="20" fillId="0" borderId="45" xfId="0" applyNumberFormat="1" applyFont="1" applyFill="1" applyBorder="1" applyAlignment="1">
      <alignment vertical="center" shrinkToFit="1"/>
    </xf>
    <xf numFmtId="41" fontId="44" fillId="0" borderId="45" xfId="25" applyFont="1" applyBorder="1">
      <alignment vertical="center"/>
    </xf>
    <xf numFmtId="177" fontId="20" fillId="0" borderId="45" xfId="24" applyNumberFormat="1" applyFont="1" applyFill="1" applyBorder="1" applyAlignment="1">
      <alignment vertical="center" shrinkToFit="1"/>
    </xf>
    <xf numFmtId="176" fontId="20" fillId="0" borderId="45" xfId="24" applyNumberFormat="1" applyFont="1" applyFill="1" applyBorder="1" applyAlignment="1">
      <alignment vertical="center" shrinkToFit="1"/>
    </xf>
    <xf numFmtId="176" fontId="20" fillId="0" borderId="45" xfId="25" applyNumberFormat="1" applyFont="1" applyFill="1" applyBorder="1" applyAlignment="1">
      <alignment vertical="center" shrinkToFit="1"/>
    </xf>
    <xf numFmtId="41" fontId="44" fillId="0" borderId="45" xfId="9" applyFont="1" applyBorder="1" applyAlignment="1">
      <alignment horizontal="right" vertical="center" shrinkToFit="1"/>
    </xf>
    <xf numFmtId="41" fontId="44" fillId="0" borderId="45" xfId="9" applyFont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/>
    </xf>
    <xf numFmtId="0" fontId="34" fillId="0" borderId="0" xfId="48" applyFont="1" applyBorder="1" applyAlignment="1">
      <alignment horizontal="left" vertical="top"/>
    </xf>
    <xf numFmtId="0" fontId="33" fillId="0" borderId="39" xfId="0" applyFont="1" applyFill="1" applyBorder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25" fillId="0" borderId="51" xfId="0" applyFont="1" applyFill="1" applyBorder="1" applyAlignment="1">
      <alignment horizontal="center" wrapText="1"/>
    </xf>
    <xf numFmtId="0" fontId="33" fillId="0" borderId="0" xfId="0" applyFont="1" applyFill="1" applyAlignment="1">
      <alignment vertical="center" wrapText="1"/>
    </xf>
    <xf numFmtId="176" fontId="55" fillId="0" borderId="2" xfId="13" applyNumberFormat="1" applyFont="1" applyBorder="1" applyAlignment="1">
      <alignment horizontal="right" vertical="center"/>
    </xf>
    <xf numFmtId="0" fontId="33" fillId="0" borderId="0" xfId="0" applyFont="1" applyFill="1" applyBorder="1" applyAlignment="1">
      <alignment vertical="top" wrapText="1"/>
    </xf>
    <xf numFmtId="0" fontId="62" fillId="0" borderId="0" xfId="0" applyFont="1" applyFill="1" applyAlignment="1">
      <alignment vertical="top"/>
    </xf>
    <xf numFmtId="0" fontId="62" fillId="0" borderId="0" xfId="0" applyFont="1" applyFill="1" applyAlignment="1">
      <alignment horizontal="right" vertical="top"/>
    </xf>
    <xf numFmtId="0" fontId="6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right" vertical="center"/>
    </xf>
    <xf numFmtId="0" fontId="66" fillId="2" borderId="0" xfId="0" applyFont="1" applyFill="1" applyBorder="1" applyAlignment="1">
      <alignment horizontal="center" vertical="center"/>
    </xf>
    <xf numFmtId="0" fontId="67" fillId="3" borderId="0" xfId="0" applyFont="1" applyFill="1" applyBorder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Border="1" applyAlignment="1">
      <alignment horizontal="left" vertical="center" shrinkToFit="1"/>
    </xf>
    <xf numFmtId="0" fontId="70" fillId="0" borderId="0" xfId="0" applyFont="1" applyBorder="1" applyAlignment="1">
      <alignment horizontal="left" vertical="center"/>
    </xf>
    <xf numFmtId="177" fontId="20" fillId="0" borderId="0" xfId="45" applyNumberFormat="1" applyFont="1" applyFill="1" applyBorder="1" applyAlignment="1">
      <alignment horizontal="right" vertical="center" wrapText="1"/>
    </xf>
    <xf numFmtId="181" fontId="14" fillId="0" borderId="0" xfId="1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 wrapText="1"/>
    </xf>
    <xf numFmtId="176" fontId="133" fillId="0" borderId="0" xfId="0" applyNumberFormat="1" applyFont="1" applyFill="1" applyBorder="1" applyAlignment="1">
      <alignment horizontal="right" vertical="center" shrinkToFit="1"/>
    </xf>
    <xf numFmtId="3" fontId="133" fillId="0" borderId="0" xfId="0" applyNumberFormat="1" applyFont="1" applyFill="1" applyBorder="1" applyAlignment="1">
      <alignment horizontal="right" vertical="center" shrinkToFit="1"/>
    </xf>
    <xf numFmtId="181" fontId="14" fillId="0" borderId="0" xfId="46" applyNumberFormat="1" applyFont="1" applyFill="1" applyBorder="1" applyAlignment="1">
      <alignment horizontal="right" vertical="center"/>
    </xf>
    <xf numFmtId="0" fontId="25" fillId="0" borderId="71" xfId="0" applyFont="1" applyFill="1" applyBorder="1" applyAlignment="1">
      <alignment horizontal="center" wrapText="1"/>
    </xf>
    <xf numFmtId="0" fontId="58" fillId="0" borderId="0" xfId="0" applyFont="1" applyFill="1" applyAlignment="1">
      <alignment vertical="top"/>
    </xf>
    <xf numFmtId="0" fontId="64" fillId="0" borderId="0" xfId="0" applyFont="1" applyFill="1" applyAlignment="1"/>
    <xf numFmtId="0" fontId="0" fillId="0" borderId="0" xfId="0">
      <alignment vertical="center"/>
    </xf>
    <xf numFmtId="183" fontId="134" fillId="0" borderId="77" xfId="826" applyNumberFormat="1" applyFont="1" applyFill="1" applyBorder="1" applyAlignment="1">
      <alignment horizontal="center" vertical="center" wrapText="1"/>
    </xf>
    <xf numFmtId="183" fontId="134" fillId="0" borderId="76" xfId="826" applyNumberFormat="1" applyFont="1" applyFill="1" applyBorder="1" applyAlignment="1">
      <alignment horizontal="center" vertical="center" wrapText="1"/>
    </xf>
    <xf numFmtId="183" fontId="134" fillId="0" borderId="56" xfId="826" applyNumberFormat="1" applyFont="1" applyFill="1" applyBorder="1" applyAlignment="1">
      <alignment horizontal="center" vertical="center" wrapText="1"/>
    </xf>
    <xf numFmtId="183" fontId="134" fillId="0" borderId="79" xfId="826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8" fillId="0" borderId="0" xfId="0" applyFont="1" applyFill="1" applyBorder="1" applyAlignment="1">
      <alignment vertical="top"/>
    </xf>
    <xf numFmtId="0" fontId="64" fillId="0" borderId="0" xfId="0" applyFont="1" applyFill="1" applyBorder="1" applyAlignment="1"/>
    <xf numFmtId="0" fontId="0" fillId="0" borderId="0" xfId="0" applyBorder="1">
      <alignment vertical="center"/>
    </xf>
    <xf numFmtId="0" fontId="62" fillId="0" borderId="0" xfId="0" applyFont="1" applyFill="1" applyBorder="1" applyAlignment="1">
      <alignment horizontal="right" vertical="top"/>
    </xf>
    <xf numFmtId="0" fontId="62" fillId="0" borderId="0" xfId="0" applyFont="1" applyFill="1" applyBorder="1" applyAlignment="1">
      <alignment vertical="top"/>
    </xf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88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/>
    </xf>
    <xf numFmtId="0" fontId="54" fillId="0" borderId="88" xfId="0" applyFont="1" applyFill="1" applyBorder="1" applyAlignment="1">
      <alignment horizontal="center" vertical="center" wrapText="1"/>
    </xf>
    <xf numFmtId="0" fontId="54" fillId="0" borderId="56" xfId="0" applyFont="1" applyFill="1" applyBorder="1" applyAlignment="1">
      <alignment horizontal="center" vertical="center" wrapText="1"/>
    </xf>
    <xf numFmtId="0" fontId="54" fillId="0" borderId="76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136" fillId="0" borderId="0" xfId="567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34" fillId="0" borderId="56" xfId="653" applyNumberFormat="1" applyFont="1" applyFill="1" applyBorder="1" applyAlignment="1">
      <alignment horizontal="center" vertical="center" wrapText="1"/>
    </xf>
    <xf numFmtId="0" fontId="137" fillId="0" borderId="0" xfId="0" applyFont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0" fillId="0" borderId="74" xfId="46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22" fillId="0" borderId="0" xfId="24" applyNumberFormat="1" applyFont="1" applyFill="1" applyBorder="1" applyAlignment="1">
      <alignment horizontal="center" vertical="center" wrapText="1"/>
    </xf>
    <xf numFmtId="3" fontId="44" fillId="0" borderId="0" xfId="45" applyNumberFormat="1" applyFont="1" applyFill="1" applyBorder="1" applyAlignment="1">
      <alignment horizontal="right" vertical="center" wrapText="1"/>
    </xf>
    <xf numFmtId="176" fontId="44" fillId="0" borderId="0" xfId="45" applyNumberFormat="1" applyFont="1" applyFill="1" applyBorder="1" applyAlignment="1">
      <alignment horizontal="right" vertical="center" wrapText="1"/>
    </xf>
    <xf numFmtId="182" fontId="61" fillId="0" borderId="0" xfId="0" applyNumberFormat="1" applyFont="1" applyFill="1" applyBorder="1" applyAlignment="1">
      <alignment horizontal="center" vertical="center"/>
    </xf>
    <xf numFmtId="0" fontId="20" fillId="0" borderId="0" xfId="24" applyNumberFormat="1" applyFont="1" applyFill="1" applyBorder="1" applyAlignment="1">
      <alignment horizontal="center" vertical="center" wrapText="1"/>
    </xf>
    <xf numFmtId="182" fontId="61" fillId="0" borderId="51" xfId="0" applyNumberFormat="1" applyFont="1" applyFill="1" applyBorder="1" applyAlignment="1">
      <alignment horizontal="center" vertical="center"/>
    </xf>
    <xf numFmtId="0" fontId="20" fillId="0" borderId="74" xfId="24" applyNumberFormat="1" applyFont="1" applyFill="1" applyBorder="1" applyAlignment="1">
      <alignment horizontal="center" vertical="center" wrapText="1"/>
    </xf>
    <xf numFmtId="0" fontId="22" fillId="0" borderId="74" xfId="24" applyNumberFormat="1" applyFont="1" applyFill="1" applyBorder="1" applyAlignment="1">
      <alignment horizontal="center" vertical="center" wrapText="1"/>
    </xf>
    <xf numFmtId="0" fontId="0" fillId="0" borderId="74" xfId="0" applyFont="1" applyFill="1" applyBorder="1" applyAlignment="1" applyProtection="1">
      <alignment horizontal="center" vertical="center"/>
      <protection locked="0"/>
    </xf>
    <xf numFmtId="0" fontId="0" fillId="0" borderId="76" xfId="0" applyFont="1" applyFill="1" applyBorder="1" applyAlignment="1" applyProtection="1">
      <alignment horizontal="center" vertical="center"/>
      <protection locked="0"/>
    </xf>
    <xf numFmtId="0" fontId="25" fillId="0" borderId="56" xfId="0" applyFont="1" applyFill="1" applyBorder="1" applyAlignment="1">
      <alignment horizontal="center" wrapText="1"/>
    </xf>
    <xf numFmtId="0" fontId="25" fillId="0" borderId="76" xfId="0" applyFont="1" applyFill="1" applyBorder="1" applyAlignment="1">
      <alignment horizontal="center" wrapText="1"/>
    </xf>
    <xf numFmtId="0" fontId="25" fillId="0" borderId="77" xfId="0" applyFont="1" applyFill="1" applyBorder="1" applyAlignment="1">
      <alignment horizontal="center" wrapText="1"/>
    </xf>
    <xf numFmtId="0" fontId="25" fillId="0" borderId="92" xfId="0" applyFont="1" applyFill="1" applyBorder="1" applyAlignment="1">
      <alignment horizontal="center" wrapText="1"/>
    </xf>
    <xf numFmtId="0" fontId="25" fillId="0" borderId="93" xfId="0" applyFont="1" applyFill="1" applyBorder="1" applyAlignment="1">
      <alignment horizontal="center" wrapText="1"/>
    </xf>
    <xf numFmtId="0" fontId="23" fillId="0" borderId="99" xfId="0" applyFont="1" applyFill="1" applyBorder="1" applyAlignment="1">
      <alignment horizontal="center" vertical="center" wrapText="1"/>
    </xf>
    <xf numFmtId="0" fontId="26" fillId="0" borderId="77" xfId="0" applyFont="1" applyFill="1" applyBorder="1" applyAlignment="1">
      <alignment horizontal="center" vertical="center"/>
    </xf>
    <xf numFmtId="0" fontId="25" fillId="0" borderId="95" xfId="0" applyFont="1" applyFill="1" applyBorder="1" applyAlignment="1">
      <alignment horizontal="center" vertical="center" shrinkToFit="1"/>
    </xf>
    <xf numFmtId="0" fontId="28" fillId="0" borderId="76" xfId="0" applyFont="1" applyFill="1" applyBorder="1" applyAlignment="1">
      <alignment horizontal="center" wrapText="1" shrinkToFit="1"/>
    </xf>
    <xf numFmtId="0" fontId="27" fillId="0" borderId="95" xfId="0" applyFont="1" applyFill="1" applyBorder="1" applyAlignment="1">
      <alignment horizontal="center" vertical="center" shrinkToFit="1"/>
    </xf>
    <xf numFmtId="3" fontId="20" fillId="0" borderId="99" xfId="0" applyNumberFormat="1" applyFont="1" applyFill="1" applyBorder="1" applyAlignment="1">
      <alignment horizontal="right" vertical="center" shrinkToFit="1"/>
    </xf>
    <xf numFmtId="0" fontId="20" fillId="0" borderId="99" xfId="0" applyNumberFormat="1" applyFont="1" applyFill="1" applyBorder="1" applyAlignment="1">
      <alignment horizontal="right" vertical="center" shrinkToFit="1"/>
    </xf>
    <xf numFmtId="3" fontId="20" fillId="0" borderId="51" xfId="0" applyNumberFormat="1" applyFont="1" applyFill="1" applyBorder="1" applyAlignment="1">
      <alignment horizontal="right" vertical="center" shrinkToFit="1"/>
    </xf>
    <xf numFmtId="0" fontId="20" fillId="0" borderId="51" xfId="0" applyNumberFormat="1" applyFont="1" applyFill="1" applyBorder="1" applyAlignment="1">
      <alignment horizontal="right" vertical="center" shrinkToFit="1"/>
    </xf>
    <xf numFmtId="0" fontId="25" fillId="0" borderId="94" xfId="0" applyFont="1" applyFill="1" applyBorder="1" applyAlignment="1">
      <alignment horizontal="center" vertical="center" shrinkToFit="1"/>
    </xf>
    <xf numFmtId="0" fontId="28" fillId="0" borderId="94" xfId="0" applyFont="1" applyFill="1" applyBorder="1" applyAlignment="1">
      <alignment horizontal="center" vertical="center" wrapText="1" shrinkToFit="1"/>
    </xf>
    <xf numFmtId="0" fontId="20" fillId="0" borderId="9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shrinkToFit="1"/>
    </xf>
    <xf numFmtId="0" fontId="28" fillId="0" borderId="92" xfId="0" applyFont="1" applyFill="1" applyBorder="1" applyAlignment="1">
      <alignment horizontal="center" vertical="center" wrapText="1" shrinkToFit="1"/>
    </xf>
    <xf numFmtId="0" fontId="25" fillId="0" borderId="102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center" vertical="center" wrapText="1"/>
    </xf>
    <xf numFmtId="0" fontId="25" fillId="0" borderId="103" xfId="0" applyFont="1" applyFill="1" applyBorder="1" applyAlignment="1">
      <alignment horizontal="center" vertical="center" wrapText="1"/>
    </xf>
    <xf numFmtId="0" fontId="25" fillId="0" borderId="104" xfId="0" applyFont="1" applyFill="1" applyBorder="1" applyAlignment="1">
      <alignment horizontal="center" wrapText="1"/>
    </xf>
    <xf numFmtId="0" fontId="25" fillId="0" borderId="100" xfId="0" applyFont="1" applyFill="1" applyBorder="1" applyAlignment="1">
      <alignment horizontal="center" vertical="center" wrapText="1"/>
    </xf>
    <xf numFmtId="0" fontId="25" fillId="0" borderId="101" xfId="0" applyFont="1" applyFill="1" applyBorder="1" applyAlignment="1">
      <alignment horizontal="center" vertical="center" wrapText="1"/>
    </xf>
    <xf numFmtId="0" fontId="25" fillId="0" borderId="107" xfId="0" applyFont="1" applyFill="1" applyBorder="1" applyAlignment="1">
      <alignment vertical="center" wrapText="1"/>
    </xf>
    <xf numFmtId="0" fontId="23" fillId="0" borderId="108" xfId="0" applyFont="1" applyFill="1" applyBorder="1" applyAlignment="1">
      <alignment horizontal="center" vertical="center" wrapText="1"/>
    </xf>
    <xf numFmtId="0" fontId="23" fillId="0" borderId="109" xfId="0" applyFont="1" applyFill="1" applyBorder="1" applyAlignment="1">
      <alignment vertical="center" wrapText="1"/>
    </xf>
    <xf numFmtId="0" fontId="25" fillId="0" borderId="105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wrapText="1"/>
    </xf>
    <xf numFmtId="0" fontId="21" fillId="0" borderId="74" xfId="0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center" vertical="center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181" fontId="26" fillId="0" borderId="76" xfId="3" applyNumberFormat="1" applyFont="1" applyFill="1" applyBorder="1" applyAlignment="1">
      <alignment vertical="center"/>
    </xf>
    <xf numFmtId="180" fontId="26" fillId="0" borderId="76" xfId="3" applyNumberFormat="1" applyFont="1" applyFill="1" applyBorder="1" applyAlignment="1">
      <alignment vertical="center"/>
    </xf>
    <xf numFmtId="0" fontId="26" fillId="0" borderId="76" xfId="0" applyFont="1" applyFill="1" applyBorder="1" applyAlignment="1">
      <alignment vertical="center"/>
    </xf>
    <xf numFmtId="183" fontId="134" fillId="0" borderId="98" xfId="826" applyNumberFormat="1" applyFont="1" applyFill="1" applyBorder="1" applyAlignment="1">
      <alignment horizontal="center" vertical="center" wrapText="1"/>
    </xf>
    <xf numFmtId="176" fontId="55" fillId="0" borderId="0" xfId="13" applyNumberFormat="1" applyFont="1" applyBorder="1" applyAlignment="1">
      <alignment horizontal="right" vertical="center"/>
    </xf>
    <xf numFmtId="183" fontId="134" fillId="0" borderId="93" xfId="826" applyNumberFormat="1" applyFont="1" applyFill="1" applyBorder="1" applyAlignment="1">
      <alignment horizontal="center" vertical="center" wrapText="1"/>
    </xf>
    <xf numFmtId="0" fontId="132" fillId="0" borderId="76" xfId="0" applyFont="1" applyBorder="1" applyAlignment="1">
      <alignment horizontal="center" vertical="center"/>
    </xf>
    <xf numFmtId="183" fontId="134" fillId="0" borderId="51" xfId="826" applyNumberFormat="1" applyFont="1" applyFill="1" applyBorder="1" applyAlignment="1">
      <alignment horizontal="center" vertical="center" wrapText="1"/>
    </xf>
    <xf numFmtId="176" fontId="55" fillId="0" borderId="74" xfId="13" applyNumberFormat="1" applyFont="1" applyBorder="1" applyAlignment="1">
      <alignment horizontal="center" vertical="center"/>
    </xf>
    <xf numFmtId="176" fontId="44" fillId="0" borderId="74" xfId="13" applyNumberFormat="1" applyFont="1" applyBorder="1" applyAlignment="1">
      <alignment horizontal="center" vertical="center"/>
    </xf>
    <xf numFmtId="0" fontId="20" fillId="0" borderId="74" xfId="687" applyFont="1" applyFill="1" applyBorder="1" applyAlignment="1">
      <alignment horizontal="center" vertical="center" shrinkToFit="1"/>
    </xf>
    <xf numFmtId="0" fontId="20" fillId="0" borderId="76" xfId="687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59" fillId="0" borderId="74" xfId="687" applyFont="1" applyFill="1" applyBorder="1" applyAlignment="1">
      <alignment horizontal="center" vertical="center" shrinkToFit="1"/>
    </xf>
    <xf numFmtId="176" fontId="59" fillId="0" borderId="76" xfId="13" applyNumberFormat="1" applyFont="1" applyBorder="1" applyAlignment="1">
      <alignment horizontal="center" vertical="center"/>
    </xf>
    <xf numFmtId="0" fontId="134" fillId="0" borderId="98" xfId="0" applyFont="1" applyFill="1" applyBorder="1" applyAlignment="1">
      <alignment horizontal="center" vertical="center"/>
    </xf>
    <xf numFmtId="0" fontId="22" fillId="0" borderId="76" xfId="687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/>
    </xf>
    <xf numFmtId="0" fontId="59" fillId="0" borderId="76" xfId="687" applyFont="1" applyFill="1" applyBorder="1" applyAlignment="1">
      <alignment horizontal="center" vertical="center" wrapText="1"/>
    </xf>
    <xf numFmtId="0" fontId="140" fillId="0" borderId="0" xfId="0" applyFont="1" applyFill="1" applyAlignment="1">
      <alignment vertical="center" wrapText="1"/>
    </xf>
    <xf numFmtId="0" fontId="140" fillId="0" borderId="0" xfId="0" applyFont="1" applyFill="1" applyAlignment="1">
      <alignment horizontal="right" vertical="center"/>
    </xf>
    <xf numFmtId="176" fontId="20" fillId="0" borderId="73" xfId="45" applyNumberFormat="1" applyFont="1" applyFill="1" applyBorder="1" applyAlignment="1">
      <alignment horizontal="right" vertical="center" wrapText="1"/>
    </xf>
    <xf numFmtId="176" fontId="20" fillId="0" borderId="70" xfId="45" applyNumberFormat="1" applyFont="1" applyFill="1" applyBorder="1" applyAlignment="1">
      <alignment horizontal="right" vertical="center" wrapText="1"/>
    </xf>
    <xf numFmtId="0" fontId="0" fillId="0" borderId="70" xfId="46" applyFont="1" applyFill="1" applyBorder="1" applyAlignment="1">
      <alignment horizontal="center" vertical="center"/>
    </xf>
    <xf numFmtId="0" fontId="22" fillId="0" borderId="98" xfId="0" applyFont="1" applyFill="1" applyBorder="1" applyAlignment="1">
      <alignment horizontal="center" vertical="center" wrapText="1"/>
    </xf>
    <xf numFmtId="198" fontId="44" fillId="0" borderId="0" xfId="45" applyNumberFormat="1" applyFont="1" applyFill="1" applyBorder="1" applyAlignment="1">
      <alignment horizontal="right" vertical="center" wrapText="1"/>
    </xf>
    <xf numFmtId="198" fontId="20" fillId="0" borderId="0" xfId="45" applyNumberFormat="1" applyFont="1" applyFill="1" applyBorder="1" applyAlignment="1">
      <alignment horizontal="right" vertical="center" wrapText="1"/>
    </xf>
    <xf numFmtId="176" fontId="55" fillId="0" borderId="70" xfId="13" applyNumberFormat="1" applyFont="1" applyBorder="1" applyAlignment="1">
      <alignment horizontal="right" vertical="center"/>
    </xf>
    <xf numFmtId="176" fontId="55" fillId="0" borderId="73" xfId="13" applyNumberFormat="1" applyFont="1" applyBorder="1" applyAlignment="1">
      <alignment horizontal="right" vertical="center"/>
    </xf>
    <xf numFmtId="0" fontId="0" fillId="0" borderId="70" xfId="0" applyBorder="1" applyAlignment="1">
      <alignment horizontal="center" vertical="center"/>
    </xf>
    <xf numFmtId="180" fontId="44" fillId="0" borderId="0" xfId="45" applyNumberFormat="1" applyFont="1" applyFill="1" applyBorder="1" applyAlignment="1">
      <alignment horizontal="right" vertical="center" wrapText="1"/>
    </xf>
    <xf numFmtId="41" fontId="55" fillId="0" borderId="0" xfId="1" applyFont="1" applyFill="1" applyBorder="1" applyAlignment="1">
      <alignment horizontal="right" vertical="center" shrinkToFit="1"/>
    </xf>
    <xf numFmtId="176" fontId="55" fillId="0" borderId="0" xfId="0" applyNumberFormat="1" applyFont="1" applyFill="1" applyBorder="1" applyAlignment="1">
      <alignment horizontal="right" vertical="center" shrinkToFit="1"/>
    </xf>
    <xf numFmtId="177" fontId="55" fillId="0" borderId="0" xfId="0" applyNumberFormat="1" applyFont="1" applyFill="1" applyBorder="1" applyAlignment="1">
      <alignment horizontal="right" vertical="center" shrinkToFit="1"/>
    </xf>
    <xf numFmtId="4" fontId="133" fillId="0" borderId="0" xfId="0" applyNumberFormat="1" applyFont="1" applyFill="1" applyBorder="1" applyAlignment="1">
      <alignment horizontal="right" vertical="center" shrinkToFit="1"/>
    </xf>
    <xf numFmtId="0" fontId="44" fillId="0" borderId="74" xfId="687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0" fillId="0" borderId="70" xfId="0" applyFont="1" applyBorder="1" applyAlignment="1">
      <alignment horizontal="center" vertical="center"/>
    </xf>
    <xf numFmtId="182" fontId="61" fillId="0" borderId="70" xfId="0" applyNumberFormat="1" applyFont="1" applyFill="1" applyBorder="1" applyAlignment="1">
      <alignment horizontal="center" vertical="center"/>
    </xf>
    <xf numFmtId="182" fontId="61" fillId="0" borderId="98" xfId="0" applyNumberFormat="1" applyFont="1" applyFill="1" applyBorder="1" applyAlignment="1">
      <alignment horizontal="center" vertical="center"/>
    </xf>
    <xf numFmtId="176" fontId="133" fillId="0" borderId="0" xfId="0" applyNumberFormat="1" applyFont="1" applyFill="1" applyBorder="1" applyAlignment="1">
      <alignment horizontal="right" vertical="center" wrapText="1"/>
    </xf>
    <xf numFmtId="0" fontId="0" fillId="0" borderId="74" xfId="0" applyBorder="1" applyAlignment="1">
      <alignment horizontal="center" vertical="center"/>
    </xf>
    <xf numFmtId="0" fontId="139" fillId="0" borderId="73" xfId="0" applyFont="1" applyFill="1" applyBorder="1" applyAlignment="1">
      <alignment horizontal="center" vertical="center"/>
    </xf>
    <xf numFmtId="0" fontId="20" fillId="0" borderId="73" xfId="687" applyFont="1" applyFill="1" applyBorder="1" applyAlignment="1">
      <alignment horizontal="center" vertical="center" shrinkToFit="1"/>
    </xf>
    <xf numFmtId="0" fontId="20" fillId="0" borderId="77" xfId="687" applyFont="1" applyFill="1" applyBorder="1" applyAlignment="1">
      <alignment horizontal="center" vertical="center" shrinkToFit="1"/>
    </xf>
    <xf numFmtId="0" fontId="25" fillId="0" borderId="92" xfId="0" applyFont="1" applyFill="1" applyBorder="1" applyAlignment="1">
      <alignment horizontal="center" vertical="center" wrapText="1"/>
    </xf>
    <xf numFmtId="198" fontId="20" fillId="0" borderId="70" xfId="45" applyNumberFormat="1" applyFont="1" applyFill="1" applyBorder="1" applyAlignment="1">
      <alignment vertical="center" wrapText="1"/>
    </xf>
    <xf numFmtId="176" fontId="20" fillId="0" borderId="73" xfId="25" applyNumberFormat="1" applyFont="1" applyFill="1" applyBorder="1" applyAlignment="1">
      <alignment horizontal="right" vertical="center" wrapText="1"/>
    </xf>
    <xf numFmtId="176" fontId="20" fillId="0" borderId="70" xfId="25" applyNumberFormat="1" applyFont="1" applyFill="1" applyBorder="1" applyAlignment="1">
      <alignment horizontal="right" vertical="center" wrapText="1"/>
    </xf>
    <xf numFmtId="3" fontId="44" fillId="0" borderId="73" xfId="45" applyNumberFormat="1" applyFont="1" applyFill="1" applyBorder="1" applyAlignment="1">
      <alignment horizontal="right" vertical="center" wrapText="1"/>
    </xf>
    <xf numFmtId="3" fontId="44" fillId="0" borderId="70" xfId="45" applyNumberFormat="1" applyFont="1" applyFill="1" applyBorder="1" applyAlignment="1">
      <alignment horizontal="right" vertical="center" wrapText="1"/>
    </xf>
    <xf numFmtId="181" fontId="14" fillId="0" borderId="73" xfId="1" applyNumberFormat="1" applyFont="1" applyFill="1" applyBorder="1" applyAlignment="1">
      <alignment horizontal="right" vertical="center"/>
    </xf>
    <xf numFmtId="198" fontId="20" fillId="0" borderId="70" xfId="0" applyNumberFormat="1" applyFont="1" applyFill="1" applyBorder="1" applyAlignment="1">
      <alignment horizontal="right" vertical="center" wrapText="1"/>
    </xf>
    <xf numFmtId="176" fontId="44" fillId="0" borderId="73" xfId="45" applyNumberFormat="1" applyFont="1" applyFill="1" applyBorder="1" applyAlignment="1">
      <alignment horizontal="right" vertical="center" wrapText="1"/>
    </xf>
    <xf numFmtId="176" fontId="133" fillId="0" borderId="21" xfId="0" applyNumberFormat="1" applyFont="1" applyFill="1" applyBorder="1" applyAlignment="1">
      <alignment horizontal="right" vertical="center" shrinkToFit="1"/>
    </xf>
    <xf numFmtId="41" fontId="55" fillId="0" borderId="21" xfId="1" applyFont="1" applyFill="1" applyBorder="1" applyAlignment="1">
      <alignment horizontal="right" vertical="center" shrinkToFit="1"/>
    </xf>
    <xf numFmtId="176" fontId="55" fillId="0" borderId="21" xfId="1" applyNumberFormat="1" applyFont="1" applyFill="1" applyBorder="1" applyAlignment="1">
      <alignment horizontal="right" vertical="center"/>
    </xf>
    <xf numFmtId="176" fontId="133" fillId="0" borderId="55" xfId="0" applyNumberFormat="1" applyFont="1" applyFill="1" applyBorder="1" applyAlignment="1">
      <alignment horizontal="right" vertical="center" shrinkToFit="1"/>
    </xf>
    <xf numFmtId="41" fontId="55" fillId="0" borderId="55" xfId="1" applyFont="1" applyFill="1" applyBorder="1" applyAlignment="1">
      <alignment horizontal="right" vertical="center" shrinkToFit="1"/>
    </xf>
    <xf numFmtId="176" fontId="55" fillId="0" borderId="55" xfId="0" applyNumberFormat="1" applyFont="1" applyFill="1" applyBorder="1" applyAlignment="1">
      <alignment horizontal="right" vertical="center" shrinkToFit="1"/>
    </xf>
    <xf numFmtId="177" fontId="133" fillId="0" borderId="21" xfId="0" applyNumberFormat="1" applyFont="1" applyFill="1" applyBorder="1" applyAlignment="1">
      <alignment horizontal="right" vertical="center" shrinkToFit="1"/>
    </xf>
    <xf numFmtId="0" fontId="133" fillId="0" borderId="21" xfId="0" applyNumberFormat="1" applyFont="1" applyFill="1" applyBorder="1" applyAlignment="1">
      <alignment horizontal="right" vertical="center" shrinkToFit="1"/>
    </xf>
    <xf numFmtId="177" fontId="55" fillId="0" borderId="21" xfId="0" applyNumberFormat="1" applyFont="1" applyFill="1" applyBorder="1" applyAlignment="1">
      <alignment horizontal="right" vertical="center" shrinkToFit="1"/>
    </xf>
    <xf numFmtId="177" fontId="55" fillId="0" borderId="55" xfId="0" applyNumberFormat="1" applyFont="1" applyFill="1" applyBorder="1" applyAlignment="1">
      <alignment horizontal="right" vertical="center" shrinkToFit="1"/>
    </xf>
    <xf numFmtId="3" fontId="133" fillId="0" borderId="21" xfId="0" applyNumberFormat="1" applyFont="1" applyFill="1" applyBorder="1" applyAlignment="1">
      <alignment horizontal="right" vertical="center" shrinkToFit="1"/>
    </xf>
    <xf numFmtId="2" fontId="133" fillId="0" borderId="21" xfId="0" applyNumberFormat="1" applyFont="1" applyFill="1" applyBorder="1" applyAlignment="1">
      <alignment horizontal="right" vertical="center" shrinkToFit="1"/>
    </xf>
    <xf numFmtId="4" fontId="133" fillId="0" borderId="21" xfId="0" applyNumberFormat="1" applyFont="1" applyFill="1" applyBorder="1" applyAlignment="1">
      <alignment horizontal="right" vertical="center" shrinkToFit="1"/>
    </xf>
    <xf numFmtId="3" fontId="133" fillId="0" borderId="55" xfId="0" applyNumberFormat="1" applyFont="1" applyFill="1" applyBorder="1" applyAlignment="1">
      <alignment horizontal="right" vertical="center" shrinkToFit="1"/>
    </xf>
    <xf numFmtId="4" fontId="133" fillId="0" borderId="55" xfId="0" applyNumberFormat="1" applyFont="1" applyFill="1" applyBorder="1" applyAlignment="1">
      <alignment horizontal="right" vertical="center" shrinkToFit="1"/>
    </xf>
    <xf numFmtId="181" fontId="14" fillId="0" borderId="73" xfId="46" applyNumberFormat="1" applyFont="1" applyFill="1" applyBorder="1" applyAlignment="1">
      <alignment horizontal="right" vertical="center"/>
    </xf>
    <xf numFmtId="181" fontId="14" fillId="0" borderId="70" xfId="46" applyNumberFormat="1" applyFont="1" applyFill="1" applyBorder="1" applyAlignment="1">
      <alignment horizontal="right" vertical="center"/>
    </xf>
    <xf numFmtId="176" fontId="133" fillId="0" borderId="73" xfId="0" applyNumberFormat="1" applyFont="1" applyFill="1" applyBorder="1" applyAlignment="1">
      <alignment horizontal="right" vertical="center" wrapText="1"/>
    </xf>
    <xf numFmtId="176" fontId="133" fillId="0" borderId="70" xfId="0" applyNumberFormat="1" applyFont="1" applyFill="1" applyBorder="1" applyAlignment="1">
      <alignment horizontal="right" vertical="center" wrapText="1"/>
    </xf>
    <xf numFmtId="176" fontId="55" fillId="0" borderId="116" xfId="13" applyNumberFormat="1" applyFont="1" applyBorder="1" applyAlignment="1">
      <alignment horizontal="right" vertical="center"/>
    </xf>
    <xf numFmtId="176" fontId="55" fillId="0" borderId="73" xfId="13" applyNumberFormat="1" applyFont="1" applyFill="1" applyBorder="1" applyAlignment="1">
      <alignment horizontal="right" vertical="center"/>
    </xf>
    <xf numFmtId="176" fontId="55" fillId="0" borderId="70" xfId="13" applyNumberFormat="1" applyFont="1" applyFill="1" applyBorder="1" applyAlignment="1">
      <alignment horizontal="right" vertical="center"/>
    </xf>
    <xf numFmtId="177" fontId="0" fillId="0" borderId="70" xfId="0" applyNumberFormat="1" applyFont="1" applyFill="1" applyBorder="1" applyAlignment="1">
      <alignment horizontal="right" vertical="center"/>
    </xf>
    <xf numFmtId="177" fontId="136" fillId="0" borderId="70" xfId="567" applyNumberFormat="1" applyFont="1" applyFill="1" applyBorder="1" applyAlignment="1">
      <alignment horizontal="right" vertical="center" wrapText="1"/>
    </xf>
    <xf numFmtId="183" fontId="14" fillId="0" borderId="0" xfId="1" applyNumberFormat="1" applyFont="1" applyFill="1" applyBorder="1" applyAlignment="1">
      <alignment horizontal="right" vertical="center" shrinkToFit="1"/>
    </xf>
    <xf numFmtId="3" fontId="55" fillId="0" borderId="21" xfId="1" applyNumberFormat="1" applyFont="1" applyFill="1" applyBorder="1" applyAlignment="1">
      <alignment horizontal="right" vertical="center"/>
    </xf>
    <xf numFmtId="3" fontId="55" fillId="0" borderId="0" xfId="0" applyNumberFormat="1" applyFont="1" applyFill="1" applyBorder="1" applyAlignment="1">
      <alignment horizontal="right" vertical="center" shrinkToFit="1"/>
    </xf>
    <xf numFmtId="0" fontId="55" fillId="0" borderId="70" xfId="0" applyFont="1" applyFill="1" applyBorder="1" applyAlignment="1">
      <alignment horizontal="right" vertical="center" shrinkToFit="1"/>
    </xf>
    <xf numFmtId="3" fontId="55" fillId="0" borderId="55" xfId="0" applyNumberFormat="1" applyFont="1" applyFill="1" applyBorder="1" applyAlignment="1">
      <alignment horizontal="right" vertical="center" shrinkToFit="1"/>
    </xf>
    <xf numFmtId="0" fontId="55" fillId="0" borderId="98" xfId="0" applyFont="1" applyFill="1" applyBorder="1" applyAlignment="1">
      <alignment horizontal="right" vertical="center" shrinkToFit="1"/>
    </xf>
    <xf numFmtId="3" fontId="55" fillId="0" borderId="21" xfId="0" applyNumberFormat="1" applyFont="1" applyFill="1" applyBorder="1" applyAlignment="1">
      <alignment horizontal="right" vertical="center" shrinkToFit="1"/>
    </xf>
    <xf numFmtId="0" fontId="55" fillId="0" borderId="112" xfId="0" applyFont="1" applyFill="1" applyBorder="1" applyAlignment="1">
      <alignment horizontal="right" vertical="center" shrinkToFit="1"/>
    </xf>
    <xf numFmtId="0" fontId="133" fillId="0" borderId="112" xfId="0" applyFont="1" applyFill="1" applyBorder="1" applyAlignment="1">
      <alignment horizontal="right" vertical="center" shrinkToFit="1"/>
    </xf>
    <xf numFmtId="0" fontId="133" fillId="0" borderId="70" xfId="0" applyFont="1" applyFill="1" applyBorder="1" applyAlignment="1">
      <alignment horizontal="right" vertical="center" shrinkToFit="1"/>
    </xf>
    <xf numFmtId="0" fontId="133" fillId="0" borderId="98" xfId="0" applyFont="1" applyFill="1" applyBorder="1" applyAlignment="1">
      <alignment horizontal="right" vertical="center" shrinkToFi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95" xfId="0" applyBorder="1" applyAlignment="1">
      <alignment horizontal="center" vertical="center"/>
    </xf>
    <xf numFmtId="0" fontId="71" fillId="0" borderId="73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44" fillId="0" borderId="74" xfId="687" applyFont="1" applyFill="1" applyBorder="1" applyAlignment="1">
      <alignment horizontal="center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42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70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48" fillId="0" borderId="74" xfId="0" applyFont="1" applyFill="1" applyBorder="1" applyAlignment="1">
      <alignment horizontal="center" wrapText="1" shrinkToFit="1"/>
    </xf>
    <xf numFmtId="176" fontId="22" fillId="0" borderId="118" xfId="45" applyNumberFormat="1" applyFont="1" applyFill="1" applyBorder="1" applyAlignment="1">
      <alignment horizontal="right" vertical="center" wrapText="1"/>
    </xf>
    <xf numFmtId="176" fontId="22" fillId="0" borderId="119" xfId="45" applyNumberFormat="1" applyFont="1" applyFill="1" applyBorder="1" applyAlignment="1">
      <alignment horizontal="right" vertical="center" wrapText="1"/>
    </xf>
    <xf numFmtId="199" fontId="22" fillId="0" borderId="119" xfId="830" applyNumberFormat="1" applyFont="1" applyFill="1" applyBorder="1" applyAlignment="1">
      <alignment horizontal="right" vertical="center" wrapText="1"/>
    </xf>
    <xf numFmtId="198" fontId="22" fillId="0" borderId="119" xfId="45" applyNumberFormat="1" applyFont="1" applyFill="1" applyBorder="1" applyAlignment="1">
      <alignment horizontal="right" vertical="center" wrapText="1"/>
    </xf>
    <xf numFmtId="3" fontId="22" fillId="0" borderId="119" xfId="45" applyNumberFormat="1" applyFont="1" applyFill="1" applyBorder="1" applyAlignment="1">
      <alignment horizontal="right" vertical="center" wrapText="1"/>
    </xf>
    <xf numFmtId="198" fontId="22" fillId="0" borderId="117" xfId="45" applyNumberFormat="1" applyFont="1" applyFill="1" applyBorder="1" applyAlignment="1">
      <alignment vertical="center" wrapText="1"/>
    </xf>
    <xf numFmtId="176" fontId="20" fillId="0" borderId="128" xfId="25" applyNumberFormat="1" applyFont="1" applyFill="1" applyBorder="1" applyAlignment="1">
      <alignment horizontal="right" vertical="center" wrapText="1"/>
    </xf>
    <xf numFmtId="176" fontId="20" fillId="0" borderId="28" xfId="25" applyNumberFormat="1" applyFont="1" applyFill="1" applyBorder="1" applyAlignment="1">
      <alignment horizontal="right" vertical="center" wrapText="1"/>
    </xf>
    <xf numFmtId="176" fontId="20" fillId="0" borderId="129" xfId="25" applyNumberFormat="1" applyFont="1" applyFill="1" applyBorder="1" applyAlignment="1">
      <alignment horizontal="right" vertical="center" wrapText="1"/>
    </xf>
    <xf numFmtId="181" fontId="14" fillId="0" borderId="128" xfId="1" applyNumberFormat="1" applyFont="1" applyFill="1" applyBorder="1" applyAlignment="1">
      <alignment horizontal="right" vertical="center"/>
    </xf>
    <xf numFmtId="181" fontId="14" fillId="0" borderId="28" xfId="1" applyNumberFormat="1" applyFont="1" applyFill="1" applyBorder="1" applyAlignment="1">
      <alignment horizontal="right" vertical="center"/>
    </xf>
    <xf numFmtId="183" fontId="14" fillId="0" borderId="28" xfId="1" applyNumberFormat="1" applyFont="1" applyFill="1" applyBorder="1" applyAlignment="1">
      <alignment horizontal="right" vertical="center" shrinkToFit="1"/>
    </xf>
    <xf numFmtId="198" fontId="20" fillId="0" borderId="28" xfId="45" applyNumberFormat="1" applyFont="1" applyFill="1" applyBorder="1" applyAlignment="1">
      <alignment horizontal="right" vertical="center" wrapText="1"/>
    </xf>
    <xf numFmtId="198" fontId="20" fillId="0" borderId="129" xfId="0" applyNumberFormat="1" applyFont="1" applyFill="1" applyBorder="1" applyAlignment="1">
      <alignment horizontal="right" vertical="center" wrapText="1"/>
    </xf>
    <xf numFmtId="3" fontId="59" fillId="0" borderId="130" xfId="45" applyNumberFormat="1" applyFont="1" applyFill="1" applyBorder="1" applyAlignment="1">
      <alignment horizontal="right" vertical="center" wrapText="1"/>
    </xf>
    <xf numFmtId="176" fontId="59" fillId="0" borderId="131" xfId="45" applyNumberFormat="1" applyFont="1" applyFill="1" applyBorder="1" applyAlignment="1">
      <alignment horizontal="right" vertical="center" wrapText="1"/>
    </xf>
    <xf numFmtId="180" fontId="59" fillId="0" borderId="131" xfId="45" applyNumberFormat="1" applyFont="1" applyFill="1" applyBorder="1" applyAlignment="1">
      <alignment horizontal="right" vertical="center" wrapText="1"/>
    </xf>
    <xf numFmtId="198" fontId="59" fillId="0" borderId="131" xfId="45" applyNumberFormat="1" applyFont="1" applyFill="1" applyBorder="1" applyAlignment="1">
      <alignment horizontal="right" vertical="center" wrapText="1"/>
    </xf>
    <xf numFmtId="198" fontId="22" fillId="0" borderId="131" xfId="45" applyNumberFormat="1" applyFont="1" applyFill="1" applyBorder="1" applyAlignment="1">
      <alignment horizontal="right" vertical="center" wrapText="1"/>
    </xf>
    <xf numFmtId="198" fontId="22" fillId="0" borderId="132" xfId="0" applyNumberFormat="1" applyFont="1" applyFill="1" applyBorder="1" applyAlignment="1">
      <alignment horizontal="right" vertical="center" wrapText="1"/>
    </xf>
    <xf numFmtId="3" fontId="16" fillId="0" borderId="133" xfId="0" applyNumberFormat="1" applyFont="1" applyFill="1" applyBorder="1" applyAlignment="1">
      <alignment horizontal="right" vertical="center"/>
    </xf>
    <xf numFmtId="176" fontId="44" fillId="0" borderId="134" xfId="45" applyNumberFormat="1" applyFont="1" applyFill="1" applyBorder="1" applyAlignment="1">
      <alignment horizontal="right" vertical="center" wrapText="1"/>
    </xf>
    <xf numFmtId="3" fontId="61" fillId="0" borderId="134" xfId="0" applyNumberFormat="1" applyFont="1" applyFill="1" applyBorder="1" applyAlignment="1">
      <alignment horizontal="right" vertical="center"/>
    </xf>
    <xf numFmtId="178" fontId="55" fillId="0" borderId="134" xfId="0" applyNumberFormat="1" applyFont="1" applyFill="1" applyBorder="1" applyAlignment="1">
      <alignment horizontal="right" vertical="center"/>
    </xf>
    <xf numFmtId="178" fontId="55" fillId="0" borderId="134" xfId="4" applyNumberFormat="1" applyFont="1" applyFill="1" applyBorder="1" applyAlignment="1">
      <alignment horizontal="right" vertical="center" wrapText="1"/>
    </xf>
    <xf numFmtId="180" fontId="44" fillId="0" borderId="134" xfId="45" applyNumberFormat="1" applyFont="1" applyFill="1" applyBorder="1" applyAlignment="1">
      <alignment horizontal="right" vertical="center" wrapText="1"/>
    </xf>
    <xf numFmtId="3" fontId="44" fillId="0" borderId="134" xfId="45" applyNumberFormat="1" applyFont="1" applyFill="1" applyBorder="1" applyAlignment="1">
      <alignment horizontal="right" vertical="center" wrapText="1"/>
    </xf>
    <xf numFmtId="198" fontId="59" fillId="0" borderId="134" xfId="45" applyNumberFormat="1" applyFont="1" applyFill="1" applyBorder="1" applyAlignment="1">
      <alignment horizontal="right" vertical="center" wrapText="1"/>
    </xf>
    <xf numFmtId="198" fontId="20" fillId="0" borderId="134" xfId="45" applyNumberFormat="1" applyFont="1" applyFill="1" applyBorder="1" applyAlignment="1">
      <alignment horizontal="right" vertical="center" wrapText="1"/>
    </xf>
    <xf numFmtId="198" fontId="20" fillId="0" borderId="135" xfId="0" applyNumberFormat="1" applyFont="1" applyFill="1" applyBorder="1" applyAlignment="1">
      <alignment horizontal="right" vertical="center" wrapText="1"/>
    </xf>
    <xf numFmtId="3" fontId="21" fillId="0" borderId="133" xfId="0" applyNumberFormat="1" applyFont="1" applyFill="1" applyBorder="1" applyAlignment="1">
      <alignment horizontal="right" vertical="center"/>
    </xf>
    <xf numFmtId="3" fontId="55" fillId="0" borderId="134" xfId="0" applyNumberFormat="1" applyFont="1" applyFill="1" applyBorder="1" applyAlignment="1">
      <alignment horizontal="right" vertical="center"/>
    </xf>
    <xf numFmtId="3" fontId="21" fillId="0" borderId="136" xfId="0" applyNumberFormat="1" applyFont="1" applyFill="1" applyBorder="1" applyAlignment="1">
      <alignment horizontal="right" vertical="center"/>
    </xf>
    <xf numFmtId="176" fontId="44" fillId="0" borderId="137" xfId="45" applyNumberFormat="1" applyFont="1" applyFill="1" applyBorder="1" applyAlignment="1">
      <alignment horizontal="right" vertical="center" wrapText="1"/>
    </xf>
    <xf numFmtId="3" fontId="61" fillId="0" borderId="137" xfId="0" applyNumberFormat="1" applyFont="1" applyFill="1" applyBorder="1" applyAlignment="1">
      <alignment horizontal="right" vertical="center"/>
    </xf>
    <xf numFmtId="178" fontId="55" fillId="0" borderId="137" xfId="0" applyNumberFormat="1" applyFont="1" applyFill="1" applyBorder="1" applyAlignment="1">
      <alignment horizontal="right" vertical="center"/>
    </xf>
    <xf numFmtId="178" fontId="55" fillId="0" borderId="137" xfId="4" applyNumberFormat="1" applyFont="1" applyFill="1" applyBorder="1" applyAlignment="1">
      <alignment horizontal="right" vertical="center" wrapText="1"/>
    </xf>
    <xf numFmtId="180" fontId="44" fillId="0" borderId="137" xfId="45" applyNumberFormat="1" applyFont="1" applyFill="1" applyBorder="1" applyAlignment="1">
      <alignment horizontal="right" vertical="center" wrapText="1"/>
    </xf>
    <xf numFmtId="3" fontId="55" fillId="0" borderId="137" xfId="0" applyNumberFormat="1" applyFont="1" applyFill="1" applyBorder="1" applyAlignment="1">
      <alignment horizontal="right" vertical="center"/>
    </xf>
    <xf numFmtId="198" fontId="59" fillId="0" borderId="137" xfId="45" applyNumberFormat="1" applyFont="1" applyFill="1" applyBorder="1" applyAlignment="1">
      <alignment horizontal="right" vertical="center" wrapText="1"/>
    </xf>
    <xf numFmtId="198" fontId="20" fillId="0" borderId="137" xfId="45" applyNumberFormat="1" applyFont="1" applyFill="1" applyBorder="1" applyAlignment="1">
      <alignment horizontal="right" vertical="center" wrapText="1"/>
    </xf>
    <xf numFmtId="198" fontId="20" fillId="0" borderId="138" xfId="0" applyNumberFormat="1" applyFont="1" applyFill="1" applyBorder="1" applyAlignment="1">
      <alignment horizontal="right" vertical="center" wrapText="1"/>
    </xf>
    <xf numFmtId="3" fontId="60" fillId="0" borderId="69" xfId="0" applyNumberFormat="1" applyFont="1" applyFill="1" applyBorder="1" applyAlignment="1">
      <alignment horizontal="right" vertical="center" shrinkToFit="1"/>
    </xf>
    <xf numFmtId="9" fontId="60" fillId="0" borderId="124" xfId="830" applyFont="1" applyFill="1" applyBorder="1" applyAlignment="1">
      <alignment horizontal="right" vertical="center" shrinkToFit="1"/>
    </xf>
    <xf numFmtId="3" fontId="60" fillId="0" borderId="125" xfId="0" applyNumberFormat="1" applyFont="1" applyFill="1" applyBorder="1" applyAlignment="1">
      <alignment horizontal="right" vertical="center" shrinkToFit="1"/>
    </xf>
    <xf numFmtId="3" fontId="138" fillId="0" borderId="69" xfId="0" applyNumberFormat="1" applyFont="1" applyFill="1" applyBorder="1" applyAlignment="1">
      <alignment horizontal="right" vertical="center" shrinkToFit="1"/>
    </xf>
    <xf numFmtId="9" fontId="138" fillId="0" borderId="124" xfId="830" applyFont="1" applyFill="1" applyBorder="1" applyAlignment="1">
      <alignment horizontal="right" vertical="center" shrinkToFit="1"/>
    </xf>
    <xf numFmtId="3" fontId="138" fillId="0" borderId="125" xfId="0" applyNumberFormat="1" applyFont="1" applyFill="1" applyBorder="1" applyAlignment="1">
      <alignment horizontal="right" vertical="center" shrinkToFit="1"/>
    </xf>
    <xf numFmtId="0" fontId="55" fillId="0" borderId="28" xfId="1" applyNumberFormat="1" applyFont="1" applyFill="1" applyBorder="1" applyAlignment="1">
      <alignment horizontal="right" vertical="center"/>
    </xf>
    <xf numFmtId="0" fontId="55" fillId="0" borderId="0" xfId="0" applyFont="1" applyFill="1" applyBorder="1" applyAlignment="1">
      <alignment horizontal="right" vertical="center" shrinkToFit="1"/>
    </xf>
    <xf numFmtId="0" fontId="55" fillId="0" borderId="55" xfId="0" applyFont="1" applyFill="1" applyBorder="1" applyAlignment="1">
      <alignment horizontal="right" vertical="center" shrinkToFit="1"/>
    </xf>
    <xf numFmtId="3" fontId="60" fillId="0" borderId="139" xfId="1" applyNumberFormat="1" applyFont="1" applyFill="1" applyBorder="1" applyAlignment="1">
      <alignment horizontal="right" vertical="center"/>
    </xf>
    <xf numFmtId="9" fontId="60" fillId="0" borderId="140" xfId="830" applyFont="1" applyFill="1" applyBorder="1" applyAlignment="1">
      <alignment horizontal="right" vertical="center"/>
    </xf>
    <xf numFmtId="9" fontId="60" fillId="0" borderId="141" xfId="830" applyFont="1" applyFill="1" applyBorder="1" applyAlignment="1">
      <alignment horizontal="right" vertical="center" shrinkToFit="1"/>
    </xf>
    <xf numFmtId="9" fontId="60" fillId="0" borderId="142" xfId="830" applyFont="1" applyFill="1" applyBorder="1" applyAlignment="1">
      <alignment horizontal="right" vertical="center" shrinkToFit="1"/>
    </xf>
    <xf numFmtId="3" fontId="60" fillId="0" borderId="139" xfId="0" applyNumberFormat="1" applyFont="1" applyFill="1" applyBorder="1" applyAlignment="1">
      <alignment horizontal="right" vertical="center" shrinkToFit="1"/>
    </xf>
    <xf numFmtId="9" fontId="60" fillId="0" borderId="143" xfId="830" applyFont="1" applyFill="1" applyBorder="1" applyAlignment="1">
      <alignment horizontal="right" vertical="center" shrinkToFit="1"/>
    </xf>
    <xf numFmtId="9" fontId="60" fillId="0" borderId="127" xfId="830" applyFont="1" applyFill="1" applyBorder="1" applyAlignment="1">
      <alignment horizontal="right" vertical="center" shrinkToFit="1"/>
    </xf>
    <xf numFmtId="3" fontId="138" fillId="0" borderId="139" xfId="0" applyNumberFormat="1" applyFont="1" applyFill="1" applyBorder="1" applyAlignment="1">
      <alignment horizontal="right" vertical="center" shrinkToFit="1"/>
    </xf>
    <xf numFmtId="9" fontId="138" fillId="0" borderId="143" xfId="830" applyFont="1" applyFill="1" applyBorder="1" applyAlignment="1">
      <alignment horizontal="right" vertical="center" shrinkToFit="1"/>
    </xf>
    <xf numFmtId="9" fontId="138" fillId="0" borderId="127" xfId="830" applyFont="1" applyFill="1" applyBorder="1" applyAlignment="1">
      <alignment horizontal="right" vertical="center" shrinkToFit="1"/>
    </xf>
    <xf numFmtId="0" fontId="71" fillId="0" borderId="69" xfId="0" applyFont="1" applyFill="1" applyBorder="1">
      <alignment vertical="center"/>
    </xf>
    <xf numFmtId="0" fontId="71" fillId="0" borderId="123" xfId="0" applyFont="1" applyFill="1" applyBorder="1">
      <alignment vertical="center"/>
    </xf>
    <xf numFmtId="0" fontId="0" fillId="0" borderId="123" xfId="0" applyFont="1" applyFill="1" applyBorder="1">
      <alignment vertical="center"/>
    </xf>
    <xf numFmtId="176" fontId="55" fillId="0" borderId="123" xfId="13" applyNumberFormat="1" applyFont="1" applyFill="1" applyBorder="1" applyAlignment="1">
      <alignment horizontal="right" vertical="center"/>
    </xf>
    <xf numFmtId="0" fontId="0" fillId="0" borderId="124" xfId="0" applyFont="1" applyFill="1" applyBorder="1">
      <alignment vertical="center"/>
    </xf>
    <xf numFmtId="0" fontId="0" fillId="0" borderId="123" xfId="0" applyFont="1" applyFill="1" applyBorder="1" applyAlignment="1">
      <alignment horizontal="right" vertical="center"/>
    </xf>
    <xf numFmtId="0" fontId="71" fillId="0" borderId="125" xfId="0" applyFont="1" applyFill="1" applyBorder="1">
      <alignment vertical="center"/>
    </xf>
    <xf numFmtId="0" fontId="71" fillId="0" borderId="126" xfId="0" applyFont="1" applyFill="1" applyBorder="1">
      <alignment vertical="center"/>
    </xf>
    <xf numFmtId="0" fontId="0" fillId="0" borderId="126" xfId="0" applyFont="1" applyFill="1" applyBorder="1">
      <alignment vertical="center"/>
    </xf>
    <xf numFmtId="176" fontId="55" fillId="0" borderId="126" xfId="13" applyNumberFormat="1" applyFont="1" applyFill="1" applyBorder="1" applyAlignment="1">
      <alignment horizontal="right" vertical="center"/>
    </xf>
    <xf numFmtId="0" fontId="0" fillId="0" borderId="126" xfId="0" applyFont="1" applyFill="1" applyBorder="1" applyAlignment="1">
      <alignment horizontal="right" vertical="center"/>
    </xf>
    <xf numFmtId="0" fontId="0" fillId="0" borderId="127" xfId="0" applyFont="1" applyFill="1" applyBorder="1">
      <alignment vertical="center"/>
    </xf>
    <xf numFmtId="0" fontId="71" fillId="0" borderId="120" xfId="0" applyFont="1" applyFill="1" applyBorder="1">
      <alignment vertical="center"/>
    </xf>
    <xf numFmtId="0" fontId="71" fillId="0" borderId="121" xfId="0" applyFont="1" applyFill="1" applyBorder="1">
      <alignment vertical="center"/>
    </xf>
    <xf numFmtId="0" fontId="0" fillId="0" borderId="121" xfId="0" applyFont="1" applyFill="1" applyBorder="1">
      <alignment vertical="center"/>
    </xf>
    <xf numFmtId="176" fontId="55" fillId="0" borderId="121" xfId="13" applyNumberFormat="1" applyFont="1" applyFill="1" applyBorder="1" applyAlignment="1">
      <alignment horizontal="right" vertical="center"/>
    </xf>
    <xf numFmtId="0" fontId="0" fillId="0" borderId="122" xfId="0" applyFont="1" applyFill="1" applyBorder="1">
      <alignment vertical="center"/>
    </xf>
    <xf numFmtId="176" fontId="60" fillId="0" borderId="144" xfId="13" applyNumberFormat="1" applyFont="1" applyFill="1" applyBorder="1" applyAlignment="1">
      <alignment horizontal="right" vertical="center"/>
    </xf>
    <xf numFmtId="0" fontId="132" fillId="0" borderId="74" xfId="0" applyFont="1" applyBorder="1" applyAlignment="1">
      <alignment horizontal="center" vertical="center"/>
    </xf>
    <xf numFmtId="176" fontId="55" fillId="0" borderId="69" xfId="13" applyNumberFormat="1" applyFont="1" applyFill="1" applyBorder="1" applyAlignment="1">
      <alignment horizontal="right" vertical="center"/>
    </xf>
    <xf numFmtId="176" fontId="54" fillId="0" borderId="123" xfId="13" applyNumberFormat="1" applyFont="1" applyFill="1" applyBorder="1" applyAlignment="1">
      <alignment horizontal="right" vertical="center"/>
    </xf>
    <xf numFmtId="176" fontId="55" fillId="0" borderId="125" xfId="13" applyNumberFormat="1" applyFont="1" applyFill="1" applyBorder="1" applyAlignment="1">
      <alignment horizontal="right" vertical="center"/>
    </xf>
    <xf numFmtId="176" fontId="54" fillId="0" borderId="126" xfId="13" applyNumberFormat="1" applyFont="1" applyFill="1" applyBorder="1" applyAlignment="1">
      <alignment horizontal="right" vertical="center"/>
    </xf>
    <xf numFmtId="176" fontId="60" fillId="0" borderId="120" xfId="13" applyNumberFormat="1" applyFont="1" applyFill="1" applyBorder="1" applyAlignment="1">
      <alignment horizontal="right" vertical="center"/>
    </xf>
    <xf numFmtId="176" fontId="60" fillId="0" borderId="121" xfId="13" applyNumberFormat="1" applyFont="1" applyFill="1" applyBorder="1" applyAlignment="1">
      <alignment horizontal="right" vertical="center"/>
    </xf>
    <xf numFmtId="176" fontId="60" fillId="0" borderId="122" xfId="13" applyNumberFormat="1" applyFont="1" applyFill="1" applyBorder="1" applyAlignment="1">
      <alignment horizontal="right" vertical="center"/>
    </xf>
    <xf numFmtId="176" fontId="55" fillId="0" borderId="145" xfId="13" applyNumberFormat="1" applyFont="1" applyFill="1" applyBorder="1" applyAlignment="1">
      <alignment horizontal="right" vertical="center"/>
    </xf>
    <xf numFmtId="176" fontId="55" fillId="0" borderId="146" xfId="13" applyNumberFormat="1" applyFont="1" applyFill="1" applyBorder="1" applyAlignment="1">
      <alignment horizontal="right" vertical="center"/>
    </xf>
    <xf numFmtId="176" fontId="55" fillId="0" borderId="147" xfId="13" applyNumberFormat="1" applyFont="1" applyFill="1" applyBorder="1" applyAlignment="1">
      <alignment horizontal="right" vertical="center"/>
    </xf>
    <xf numFmtId="0" fontId="132" fillId="0" borderId="76" xfId="0" applyFont="1" applyFill="1" applyBorder="1" applyAlignment="1">
      <alignment horizontal="center" vertical="center"/>
    </xf>
    <xf numFmtId="176" fontId="60" fillId="0" borderId="76" xfId="13" applyNumberFormat="1" applyFont="1" applyFill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76" fontId="60" fillId="0" borderId="118" xfId="13" applyNumberFormat="1" applyFont="1" applyFill="1" applyBorder="1" applyAlignment="1">
      <alignment horizontal="right" vertical="center"/>
    </xf>
    <xf numFmtId="176" fontId="60" fillId="0" borderId="119" xfId="13" applyNumberFormat="1" applyFont="1" applyFill="1" applyBorder="1" applyAlignment="1">
      <alignment horizontal="right" vertical="center"/>
    </xf>
    <xf numFmtId="176" fontId="60" fillId="0" borderId="117" xfId="13" applyNumberFormat="1" applyFont="1" applyFill="1" applyBorder="1" applyAlignment="1">
      <alignment horizontal="right" vertical="center"/>
    </xf>
    <xf numFmtId="0" fontId="56" fillId="0" borderId="0" xfId="0" applyFont="1" applyFill="1" applyAlignment="1">
      <alignment horizontal="center" vertical="top"/>
    </xf>
    <xf numFmtId="0" fontId="57" fillId="0" borderId="0" xfId="0" applyFont="1" applyFill="1" applyAlignment="1">
      <alignment horizontal="center" vertical="top"/>
    </xf>
    <xf numFmtId="0" fontId="33" fillId="0" borderId="0" xfId="0" applyFont="1" applyFill="1" applyBorder="1" applyAlignment="1">
      <alignment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 wrapText="1"/>
    </xf>
    <xf numFmtId="0" fontId="25" fillId="0" borderId="95" xfId="0" applyFont="1" applyFill="1" applyBorder="1" applyAlignment="1">
      <alignment horizontal="center" vertical="center" wrapText="1"/>
    </xf>
    <xf numFmtId="0" fontId="25" fillId="0" borderId="115" xfId="0" applyFont="1" applyFill="1" applyBorder="1" applyAlignment="1">
      <alignment horizontal="center" vertical="center" wrapText="1"/>
    </xf>
    <xf numFmtId="0" fontId="25" fillId="0" borderId="113" xfId="0" applyFont="1" applyFill="1" applyBorder="1" applyAlignment="1">
      <alignment horizontal="center" vertical="center" wrapText="1"/>
    </xf>
    <xf numFmtId="0" fontId="25" fillId="0" borderId="114" xfId="0" applyFont="1" applyFill="1" applyBorder="1" applyAlignment="1">
      <alignment horizontal="center" vertical="center" wrapText="1"/>
    </xf>
    <xf numFmtId="0" fontId="25" fillId="0" borderId="91" xfId="0" applyFont="1" applyFill="1" applyBorder="1" applyAlignment="1">
      <alignment horizontal="distributed" vertical="center" wrapText="1" indent="1"/>
    </xf>
    <xf numFmtId="0" fontId="25" fillId="0" borderId="70" xfId="0" applyFont="1" applyFill="1" applyBorder="1" applyAlignment="1">
      <alignment horizontal="distributed" vertical="center" wrapText="1" indent="1"/>
    </xf>
    <xf numFmtId="0" fontId="25" fillId="0" borderId="98" xfId="0" applyFont="1" applyFill="1" applyBorder="1" applyAlignment="1">
      <alignment horizontal="distributed" vertical="center" wrapText="1" indent="1"/>
    </xf>
    <xf numFmtId="0" fontId="25" fillId="0" borderId="95" xfId="0" applyFont="1" applyFill="1" applyBorder="1" applyAlignment="1">
      <alignment horizontal="distributed" vertical="center" wrapText="1" indent="1"/>
    </xf>
    <xf numFmtId="0" fontId="25" fillId="0" borderId="74" xfId="0" applyFont="1" applyFill="1" applyBorder="1" applyAlignment="1">
      <alignment horizontal="distributed" vertical="center" wrapText="1" indent="1"/>
    </xf>
    <xf numFmtId="0" fontId="25" fillId="0" borderId="76" xfId="0" applyFont="1" applyFill="1" applyBorder="1" applyAlignment="1">
      <alignment horizontal="distributed" vertical="center" wrapText="1" indent="1"/>
    </xf>
    <xf numFmtId="0" fontId="25" fillId="0" borderId="93" xfId="0" applyFont="1" applyFill="1" applyBorder="1" applyAlignment="1">
      <alignment horizontal="center" vertical="center" wrapText="1"/>
    </xf>
    <xf numFmtId="0" fontId="25" fillId="0" borderId="96" xfId="0" applyFont="1" applyFill="1" applyBorder="1" applyAlignment="1">
      <alignment horizontal="center" vertical="center" wrapText="1"/>
    </xf>
    <xf numFmtId="0" fontId="25" fillId="0" borderId="94" xfId="0" applyFont="1" applyFill="1" applyBorder="1" applyAlignment="1">
      <alignment horizontal="center" vertical="center" wrapText="1"/>
    </xf>
    <xf numFmtId="0" fontId="26" fillId="0" borderId="74" xfId="0" applyFont="1" applyBorder="1">
      <alignment vertical="center"/>
    </xf>
    <xf numFmtId="0" fontId="0" fillId="0" borderId="97" xfId="0" applyFont="1" applyFill="1" applyBorder="1" applyAlignment="1">
      <alignment horizontal="center" vertical="center" wrapText="1"/>
    </xf>
    <xf numFmtId="0" fontId="26" fillId="0" borderId="91" xfId="0" applyFont="1" applyFill="1" applyBorder="1" applyAlignment="1">
      <alignment horizontal="center" vertical="center" wrapText="1"/>
    </xf>
    <xf numFmtId="0" fontId="26" fillId="0" borderId="73" xfId="0" applyFont="1" applyFill="1" applyBorder="1" applyAlignment="1">
      <alignment horizontal="center" vertical="center" wrapText="1"/>
    </xf>
    <xf numFmtId="0" fontId="26" fillId="0" borderId="98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0" fontId="25" fillId="0" borderId="99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95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top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wrapText="1"/>
    </xf>
    <xf numFmtId="0" fontId="25" fillId="0" borderId="97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27" fillId="0" borderId="93" xfId="0" applyFont="1" applyFill="1" applyBorder="1" applyAlignment="1">
      <alignment horizontal="center" vertical="center" wrapText="1"/>
    </xf>
    <xf numFmtId="0" fontId="27" fillId="0" borderId="94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20" fillId="0" borderId="92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33" fillId="0" borderId="0" xfId="48" applyFont="1" applyBorder="1" applyAlignment="1">
      <alignment horizontal="right" vertical="top"/>
    </xf>
    <xf numFmtId="0" fontId="33" fillId="0" borderId="0" xfId="0" applyFont="1" applyFill="1" applyAlignment="1">
      <alignment horizontal="right" vertical="top" wrapText="1"/>
    </xf>
    <xf numFmtId="0" fontId="34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right" vertical="top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 shrinkToFit="1"/>
    </xf>
    <xf numFmtId="0" fontId="20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top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top"/>
    </xf>
    <xf numFmtId="0" fontId="33" fillId="0" borderId="99" xfId="0" applyFont="1" applyFill="1" applyBorder="1" applyAlignment="1">
      <alignment horizontal="right" vertical="top"/>
    </xf>
    <xf numFmtId="0" fontId="63" fillId="0" borderId="0" xfId="0" applyFont="1" applyFill="1" applyBorder="1" applyAlignment="1">
      <alignment horizontal="center" vertical="top"/>
    </xf>
    <xf numFmtId="0" fontId="25" fillId="0" borderId="111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25" fillId="0" borderId="110" xfId="0" applyFont="1" applyFill="1" applyBorder="1" applyAlignment="1">
      <alignment horizontal="center" vertical="center" wrapText="1"/>
    </xf>
    <xf numFmtId="0" fontId="25" fillId="0" borderId="105" xfId="0" applyFont="1" applyFill="1" applyBorder="1" applyAlignment="1">
      <alignment horizontal="center"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25" fillId="0" borderId="76" xfId="0" applyFont="1" applyFill="1" applyBorder="1" applyAlignment="1">
      <alignment horizontal="center" vertical="center" wrapText="1"/>
    </xf>
    <xf numFmtId="180" fontId="26" fillId="0" borderId="56" xfId="3" applyNumberFormat="1" applyFont="1" applyFill="1" applyBorder="1" applyAlignment="1">
      <alignment horizontal="center" vertical="center"/>
    </xf>
    <xf numFmtId="181" fontId="26" fillId="0" borderId="95" xfId="3" applyNumberFormat="1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 wrapText="1"/>
    </xf>
    <xf numFmtId="41" fontId="50" fillId="0" borderId="0" xfId="25" applyFont="1" applyFill="1" applyBorder="1" applyAlignment="1">
      <alignment horizontal="right" vertical="center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97" xfId="46" applyFont="1" applyFill="1" applyBorder="1" applyAlignment="1">
      <alignment horizontal="center" vertical="center" wrapText="1"/>
    </xf>
    <xf numFmtId="0" fontId="26" fillId="0" borderId="99" xfId="46" applyFont="1" applyFill="1" applyBorder="1" applyAlignment="1">
      <alignment horizontal="center" vertical="center" wrapText="1"/>
    </xf>
    <xf numFmtId="0" fontId="26" fillId="0" borderId="91" xfId="46" applyFont="1" applyFill="1" applyBorder="1" applyAlignment="1">
      <alignment horizontal="center" vertical="center" wrapText="1"/>
    </xf>
    <xf numFmtId="0" fontId="26" fillId="0" borderId="73" xfId="46" applyFont="1" applyFill="1" applyBorder="1" applyAlignment="1">
      <alignment horizontal="center" vertical="center" wrapText="1"/>
    </xf>
    <xf numFmtId="0" fontId="26" fillId="0" borderId="0" xfId="46" applyFont="1" applyFill="1" applyBorder="1" applyAlignment="1">
      <alignment horizontal="center" vertical="center" wrapText="1"/>
    </xf>
    <xf numFmtId="0" fontId="26" fillId="0" borderId="70" xfId="46" applyFont="1" applyFill="1" applyBorder="1" applyAlignment="1">
      <alignment horizontal="center" vertical="center" wrapText="1"/>
    </xf>
    <xf numFmtId="179" fontId="26" fillId="0" borderId="95" xfId="3" applyFont="1" applyFill="1" applyBorder="1" applyAlignment="1">
      <alignment horizontal="center" vertical="center" wrapText="1"/>
    </xf>
    <xf numFmtId="179" fontId="26" fillId="0" borderId="74" xfId="3" applyFont="1" applyFill="1" applyBorder="1" applyAlignment="1">
      <alignment horizontal="center" vertical="center" wrapText="1"/>
    </xf>
    <xf numFmtId="179" fontId="26" fillId="0" borderId="76" xfId="3" applyFont="1" applyFill="1" applyBorder="1" applyAlignment="1">
      <alignment horizontal="center" vertical="center" wrapText="1"/>
    </xf>
    <xf numFmtId="180" fontId="26" fillId="0" borderId="95" xfId="3" applyNumberFormat="1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 wrapText="1"/>
    </xf>
    <xf numFmtId="0" fontId="26" fillId="0" borderId="95" xfId="0" applyFont="1" applyFill="1" applyBorder="1" applyAlignment="1">
      <alignment horizontal="center" vertical="center" wrapText="1"/>
    </xf>
    <xf numFmtId="183" fontId="134" fillId="0" borderId="97" xfId="826" applyNumberFormat="1" applyFont="1" applyFill="1" applyBorder="1" applyAlignment="1">
      <alignment horizontal="center" vertical="center" wrapText="1"/>
    </xf>
    <xf numFmtId="183" fontId="134" fillId="0" borderId="21" xfId="826" applyNumberFormat="1" applyFont="1" applyFill="1" applyBorder="1" applyAlignment="1">
      <alignment horizontal="center" vertical="center" wrapText="1"/>
    </xf>
    <xf numFmtId="183" fontId="134" fillId="0" borderId="112" xfId="826" applyNumberFormat="1" applyFont="1" applyFill="1" applyBorder="1" applyAlignment="1">
      <alignment horizontal="center" vertical="center" wrapText="1"/>
    </xf>
    <xf numFmtId="0" fontId="134" fillId="0" borderId="95" xfId="829" applyFont="1" applyFill="1" applyBorder="1" applyAlignment="1">
      <alignment horizontal="center" vertical="center" wrapText="1"/>
    </xf>
    <xf numFmtId="0" fontId="134" fillId="0" borderId="76" xfId="829" applyFont="1" applyFill="1" applyBorder="1" applyAlignment="1">
      <alignment horizontal="center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9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176" fontId="44" fillId="0" borderId="0" xfId="13" applyNumberFormat="1" applyFont="1" applyFill="1" applyBorder="1" applyAlignment="1">
      <alignment horizontal="left" vertical="center"/>
    </xf>
    <xf numFmtId="183" fontId="134" fillId="0" borderId="78" xfId="826" applyNumberFormat="1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99" xfId="0" applyFont="1" applyBorder="1" applyAlignment="1">
      <alignment horizontal="center" vertical="center" wrapText="1"/>
    </xf>
    <xf numFmtId="183" fontId="134" fillId="0" borderId="99" xfId="826" applyNumberFormat="1" applyFont="1" applyFill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34" fillId="0" borderId="56" xfId="829" applyFont="1" applyFill="1" applyBorder="1" applyAlignment="1">
      <alignment horizontal="center" vertical="center" wrapText="1"/>
    </xf>
    <xf numFmtId="183" fontId="134" fillId="0" borderId="75" xfId="826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55" xfId="0" applyBorder="1" applyAlignment="1">
      <alignment horizontal="right" vertical="center"/>
    </xf>
    <xf numFmtId="0" fontId="134" fillId="0" borderId="95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180" fontId="134" fillId="0" borderId="112" xfId="3" applyNumberFormat="1" applyFont="1" applyFill="1" applyBorder="1" applyAlignment="1">
      <alignment horizontal="center"/>
    </xf>
    <xf numFmtId="0" fontId="134" fillId="0" borderId="89" xfId="0" applyFont="1" applyFill="1" applyBorder="1" applyAlignment="1">
      <alignment horizontal="center"/>
    </xf>
    <xf numFmtId="180" fontId="134" fillId="0" borderId="89" xfId="3" applyNumberFormat="1" applyFont="1" applyFill="1" applyBorder="1" applyAlignment="1">
      <alignment horizontal="center"/>
    </xf>
    <xf numFmtId="38" fontId="134" fillId="0" borderId="98" xfId="3" applyNumberFormat="1" applyFont="1" applyFill="1" applyBorder="1" applyAlignment="1">
      <alignment horizontal="center" vertical="center" wrapText="1"/>
    </xf>
    <xf numFmtId="38" fontId="134" fillId="0" borderId="94" xfId="3" applyNumberFormat="1" applyFont="1" applyFill="1" applyBorder="1" applyAlignment="1">
      <alignment horizontal="center" vertical="center" wrapText="1"/>
    </xf>
    <xf numFmtId="180" fontId="134" fillId="0" borderId="56" xfId="3" applyNumberFormat="1" applyFont="1" applyFill="1" applyBorder="1" applyAlignment="1">
      <alignment horizontal="center" vertical="center" wrapText="1"/>
    </xf>
    <xf numFmtId="38" fontId="134" fillId="0" borderId="56" xfId="3" applyNumberFormat="1" applyFont="1" applyFill="1" applyBorder="1" applyAlignment="1">
      <alignment horizontal="center" vertical="center" wrapText="1"/>
    </xf>
    <xf numFmtId="180" fontId="134" fillId="0" borderId="70" xfId="3" applyNumberFormat="1" applyFont="1" applyFill="1" applyBorder="1" applyAlignment="1">
      <alignment horizontal="center" vertical="top"/>
    </xf>
    <xf numFmtId="0" fontId="134" fillId="0" borderId="76" xfId="0" applyFont="1" applyFill="1" applyBorder="1" applyAlignment="1">
      <alignment horizontal="center" vertical="top"/>
    </xf>
    <xf numFmtId="0" fontId="134" fillId="0" borderId="74" xfId="0" applyFont="1" applyFill="1" applyBorder="1" applyAlignment="1">
      <alignment horizontal="center" vertical="top"/>
    </xf>
    <xf numFmtId="38" fontId="134" fillId="0" borderId="76" xfId="3" applyNumberFormat="1" applyFont="1" applyFill="1" applyBorder="1" applyAlignment="1">
      <alignment horizontal="center" vertical="center" wrapText="1"/>
    </xf>
    <xf numFmtId="180" fontId="134" fillId="0" borderId="74" xfId="3" applyNumberFormat="1" applyFont="1" applyFill="1" applyBorder="1" applyAlignment="1">
      <alignment horizontal="center" vertical="top"/>
    </xf>
    <xf numFmtId="0" fontId="134" fillId="0" borderId="86" xfId="0" applyFont="1" applyFill="1" applyBorder="1" applyAlignment="1">
      <alignment horizontal="center" vertical="center"/>
    </xf>
    <xf numFmtId="0" fontId="134" fillId="0" borderId="90" xfId="0" applyFont="1" applyFill="1" applyBorder="1" applyAlignment="1">
      <alignment horizontal="center" vertical="center"/>
    </xf>
    <xf numFmtId="0" fontId="134" fillId="0" borderId="85" xfId="0" applyFont="1" applyFill="1" applyBorder="1" applyAlignment="1">
      <alignment horizontal="center" vertical="center"/>
    </xf>
    <xf numFmtId="0" fontId="134" fillId="0" borderId="73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center" vertical="center"/>
    </xf>
    <xf numFmtId="0" fontId="134" fillId="0" borderId="70" xfId="0" applyFont="1" applyFill="1" applyBorder="1" applyAlignment="1">
      <alignment horizontal="center" vertical="center"/>
    </xf>
    <xf numFmtId="0" fontId="134" fillId="0" borderId="89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/>
    </xf>
    <xf numFmtId="0" fontId="134" fillId="0" borderId="76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34" fillId="0" borderId="92" xfId="0" applyFont="1" applyFill="1" applyBorder="1" applyAlignment="1">
      <alignment horizontal="center" vertical="center" wrapText="1"/>
    </xf>
    <xf numFmtId="0" fontId="134" fillId="0" borderId="92" xfId="0" applyFont="1" applyFill="1" applyBorder="1" applyAlignment="1">
      <alignment horizontal="center" vertical="center"/>
    </xf>
    <xf numFmtId="0" fontId="72" fillId="0" borderId="92" xfId="0" applyFont="1" applyBorder="1" applyAlignment="1">
      <alignment horizontal="center" vertical="center" wrapText="1"/>
    </xf>
    <xf numFmtId="0" fontId="72" fillId="0" borderId="92" xfId="0" applyFont="1" applyBorder="1" applyAlignment="1">
      <alignment horizontal="center" vertical="center"/>
    </xf>
    <xf numFmtId="0" fontId="72" fillId="0" borderId="97" xfId="0" applyFont="1" applyBorder="1" applyAlignment="1">
      <alignment horizontal="center" vertical="center" wrapText="1"/>
    </xf>
    <xf numFmtId="0" fontId="72" fillId="0" borderId="77" xfId="0" applyFont="1" applyBorder="1" applyAlignment="1">
      <alignment horizontal="center" vertical="center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56" xfId="0" applyFont="1" applyFill="1" applyBorder="1" applyAlignment="1">
      <alignment horizontal="center" vertical="center"/>
    </xf>
    <xf numFmtId="0" fontId="134" fillId="0" borderId="86" xfId="0" applyFont="1" applyFill="1" applyBorder="1" applyAlignment="1">
      <alignment horizontal="center" vertical="center" wrapText="1"/>
    </xf>
    <xf numFmtId="0" fontId="134" fillId="0" borderId="81" xfId="0" applyFont="1" applyFill="1" applyBorder="1" applyAlignment="1">
      <alignment horizontal="center" vertical="center" wrapText="1"/>
    </xf>
    <xf numFmtId="0" fontId="134" fillId="0" borderId="87" xfId="0" applyFont="1" applyFill="1" applyBorder="1" applyAlignment="1">
      <alignment horizontal="center" vertical="center" wrapText="1"/>
    </xf>
    <xf numFmtId="0" fontId="134" fillId="0" borderId="9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4" fillId="0" borderId="86" xfId="0" applyFont="1" applyFill="1" applyBorder="1" applyAlignment="1">
      <alignment horizontal="center" vertical="center" wrapText="1"/>
    </xf>
    <xf numFmtId="0" fontId="54" fillId="0" borderId="90" xfId="0" applyFont="1" applyFill="1" applyBorder="1" applyAlignment="1">
      <alignment horizontal="center" vertical="center" wrapText="1"/>
    </xf>
    <xf numFmtId="0" fontId="54" fillId="0" borderId="85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54" fillId="0" borderId="81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9" fillId="0" borderId="55" xfId="653" applyNumberFormat="1" applyFont="1" applyFill="1" applyBorder="1" applyAlignment="1">
      <alignment horizontal="left" vertical="center"/>
    </xf>
    <xf numFmtId="0" fontId="19" fillId="0" borderId="55" xfId="653" applyNumberFormat="1" applyFont="1" applyFill="1" applyBorder="1" applyAlignment="1">
      <alignment horizontal="right" vertical="center"/>
    </xf>
    <xf numFmtId="0" fontId="134" fillId="0" borderId="91" xfId="653" applyNumberFormat="1" applyFont="1" applyFill="1" applyBorder="1" applyAlignment="1">
      <alignment horizontal="center" vertical="center" wrapText="1"/>
    </xf>
    <xf numFmtId="0" fontId="134" fillId="0" borderId="98" xfId="653" applyNumberFormat="1" applyFont="1" applyFill="1" applyBorder="1" applyAlignment="1">
      <alignment horizontal="center" vertical="center" wrapText="1"/>
    </xf>
    <xf numFmtId="0" fontId="134" fillId="0" borderId="89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 wrapText="1"/>
    </xf>
    <xf numFmtId="0" fontId="134" fillId="0" borderId="95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/>
    </xf>
    <xf numFmtId="0" fontId="134" fillId="0" borderId="86" xfId="653" applyNumberFormat="1" applyFont="1" applyFill="1" applyBorder="1" applyAlignment="1">
      <alignment horizontal="center" vertical="center" wrapText="1"/>
    </xf>
    <xf numFmtId="0" fontId="134" fillId="0" borderId="90" xfId="653" applyNumberFormat="1" applyFont="1" applyFill="1" applyBorder="1" applyAlignment="1">
      <alignment horizontal="center" vertical="center" wrapText="1"/>
    </xf>
    <xf numFmtId="0" fontId="134" fillId="0" borderId="85" xfId="653" applyNumberFormat="1" applyFont="1" applyFill="1" applyBorder="1" applyAlignment="1">
      <alignment horizontal="center" vertical="center" wrapText="1"/>
    </xf>
    <xf numFmtId="181" fontId="14" fillId="0" borderId="128" xfId="46" applyNumberFormat="1" applyFont="1" applyFill="1" applyBorder="1" applyAlignment="1">
      <alignment horizontal="right" vertical="center"/>
    </xf>
    <xf numFmtId="181" fontId="14" fillId="0" borderId="21" xfId="46" applyNumberFormat="1" applyFont="1" applyFill="1" applyBorder="1" applyAlignment="1">
      <alignment horizontal="right" vertical="center"/>
    </xf>
    <xf numFmtId="181" fontId="14" fillId="0" borderId="129" xfId="46" applyNumberFormat="1" applyFont="1" applyFill="1" applyBorder="1" applyAlignment="1">
      <alignment horizontal="right" vertical="center"/>
    </xf>
    <xf numFmtId="176" fontId="133" fillId="0" borderId="128" xfId="0" applyNumberFormat="1" applyFont="1" applyFill="1" applyBorder="1" applyAlignment="1">
      <alignment horizontal="right" vertical="center" wrapText="1"/>
    </xf>
    <xf numFmtId="176" fontId="133" fillId="0" borderId="21" xfId="0" applyNumberFormat="1" applyFont="1" applyFill="1" applyBorder="1" applyAlignment="1">
      <alignment horizontal="right" vertical="center" wrapText="1"/>
    </xf>
    <xf numFmtId="176" fontId="133" fillId="0" borderId="129" xfId="0" applyNumberFormat="1" applyFont="1" applyFill="1" applyBorder="1" applyAlignment="1">
      <alignment horizontal="right" vertical="center" wrapText="1"/>
    </xf>
    <xf numFmtId="3" fontId="142" fillId="0" borderId="77" xfId="1" applyNumberFormat="1" applyFont="1" applyFill="1" applyBorder="1">
      <alignment vertical="center"/>
    </xf>
    <xf numFmtId="176" fontId="60" fillId="0" borderId="50" xfId="13" applyNumberFormat="1" applyFont="1" applyBorder="1" applyAlignment="1">
      <alignment horizontal="right" vertical="center"/>
    </xf>
    <xf numFmtId="41" fontId="142" fillId="0" borderId="45" xfId="1" applyNumberFormat="1" applyFont="1" applyFill="1" applyBorder="1">
      <alignment vertical="center"/>
    </xf>
    <xf numFmtId="3" fontId="142" fillId="0" borderId="45" xfId="1" applyNumberFormat="1" applyFont="1" applyFill="1" applyBorder="1">
      <alignment vertical="center"/>
    </xf>
    <xf numFmtId="3" fontId="142" fillId="0" borderId="45" xfId="0" applyNumberFormat="1" applyFont="1" applyFill="1" applyBorder="1" applyAlignment="1">
      <alignment horizontal="right" vertical="center" shrinkToFit="1"/>
    </xf>
    <xf numFmtId="3" fontId="142" fillId="0" borderId="148" xfId="0" applyNumberFormat="1" applyFont="1" applyFill="1" applyBorder="1" applyAlignment="1">
      <alignment horizontal="right" vertical="center" shrinkToFit="1"/>
    </xf>
    <xf numFmtId="176" fontId="60" fillId="0" borderId="117" xfId="13" applyNumberFormat="1" applyFont="1" applyBorder="1" applyAlignment="1">
      <alignment horizontal="right" vertical="center"/>
    </xf>
    <xf numFmtId="3" fontId="142" fillId="0" borderId="77" xfId="13" applyNumberFormat="1" applyFont="1" applyFill="1" applyBorder="1" applyAlignment="1">
      <alignment vertical="center" wrapText="1"/>
    </xf>
    <xf numFmtId="3" fontId="142" fillId="0" borderId="55" xfId="13" applyNumberFormat="1" applyFont="1" applyFill="1" applyBorder="1" applyAlignment="1">
      <alignment vertical="center" wrapText="1"/>
    </xf>
    <xf numFmtId="3" fontId="142" fillId="0" borderId="98" xfId="13" applyNumberFormat="1" applyFont="1" applyFill="1" applyBorder="1" applyAlignment="1">
      <alignment horizontal="right" vertical="center" wrapText="1"/>
    </xf>
    <xf numFmtId="3" fontId="142" fillId="0" borderId="77" xfId="13" applyNumberFormat="1" applyFont="1" applyFill="1" applyBorder="1" applyAlignment="1">
      <alignment horizontal="right" vertical="center"/>
    </xf>
    <xf numFmtId="3" fontId="142" fillId="0" borderId="55" xfId="13" applyNumberFormat="1" applyFont="1" applyFill="1" applyBorder="1" applyAlignment="1">
      <alignment horizontal="right" vertical="center"/>
    </xf>
    <xf numFmtId="3" fontId="142" fillId="0" borderId="98" xfId="13" applyNumberFormat="1" applyFont="1" applyFill="1" applyBorder="1" applyAlignment="1">
      <alignment horizontal="right" vertical="center"/>
    </xf>
    <xf numFmtId="3" fontId="142" fillId="0" borderId="149" xfId="1" applyNumberFormat="1" applyFont="1" applyFill="1" applyBorder="1" applyAlignment="1">
      <alignment horizontal="right" vertical="center"/>
    </xf>
    <xf numFmtId="3" fontId="142" fillId="0" borderId="45" xfId="1" applyNumberFormat="1" applyFont="1" applyFill="1" applyBorder="1" applyAlignment="1">
      <alignment horizontal="right" vertical="center"/>
    </xf>
    <xf numFmtId="3" fontId="142" fillId="0" borderId="148" xfId="1" applyNumberFormat="1" applyFont="1" applyFill="1" applyBorder="1" applyAlignment="1">
      <alignment horizontal="right" vertical="center"/>
    </xf>
    <xf numFmtId="176" fontId="55" fillId="0" borderId="128" xfId="13" applyNumberFormat="1" applyFont="1" applyBorder="1" applyAlignment="1">
      <alignment horizontal="right" vertical="center"/>
    </xf>
    <xf numFmtId="176" fontId="55" fillId="0" borderId="21" xfId="13" applyNumberFormat="1" applyFont="1" applyBorder="1" applyAlignment="1">
      <alignment horizontal="right" vertical="center"/>
    </xf>
    <xf numFmtId="176" fontId="55" fillId="0" borderId="129" xfId="13" applyNumberFormat="1" applyFont="1" applyBorder="1" applyAlignment="1">
      <alignment horizontal="right" vertical="center"/>
    </xf>
    <xf numFmtId="176" fontId="142" fillId="0" borderId="77" xfId="0" applyNumberFormat="1" applyFont="1" applyFill="1" applyBorder="1" applyAlignment="1">
      <alignment horizontal="right" vertical="center" shrinkToFit="1"/>
    </xf>
    <xf numFmtId="176" fontId="142" fillId="0" borderId="55" xfId="1" applyNumberFormat="1" applyFont="1" applyFill="1" applyBorder="1">
      <alignment vertical="center"/>
    </xf>
    <xf numFmtId="176" fontId="142" fillId="0" borderId="55" xfId="0" applyNumberFormat="1" applyFont="1" applyFill="1" applyBorder="1" applyAlignment="1">
      <alignment horizontal="right" vertical="center" shrinkToFit="1"/>
    </xf>
    <xf numFmtId="176" fontId="142" fillId="0" borderId="98" xfId="0" applyNumberFormat="1" applyFont="1" applyFill="1" applyBorder="1" applyAlignment="1">
      <alignment horizontal="right" vertical="center" shrinkToFit="1"/>
    </xf>
    <xf numFmtId="176" fontId="142" fillId="0" borderId="55" xfId="50" applyNumberFormat="1" applyFont="1" applyFill="1" applyBorder="1">
      <alignment vertical="center"/>
    </xf>
    <xf numFmtId="0" fontId="142" fillId="0" borderId="55" xfId="0" applyNumberFormat="1" applyFont="1" applyFill="1" applyBorder="1">
      <alignment vertical="center"/>
    </xf>
    <xf numFmtId="0" fontId="142" fillId="0" borderId="98" xfId="0" applyNumberFormat="1" applyFont="1" applyFill="1" applyBorder="1" applyAlignment="1">
      <alignment horizontal="right" vertical="center" wrapText="1"/>
    </xf>
    <xf numFmtId="176" fontId="136" fillId="0" borderId="128" xfId="567" applyNumberFormat="1" applyFont="1" applyFill="1" applyBorder="1" applyAlignment="1">
      <alignment horizontal="right" vertical="center" wrapText="1"/>
    </xf>
    <xf numFmtId="176" fontId="136" fillId="0" borderId="21" xfId="567" applyNumberFormat="1" applyFont="1" applyFill="1" applyBorder="1" applyAlignment="1">
      <alignment horizontal="right" vertical="center" wrapText="1"/>
    </xf>
    <xf numFmtId="0" fontId="0" fillId="0" borderId="21" xfId="0" applyBorder="1" applyAlignment="1">
      <alignment horizontal="right" vertical="center"/>
    </xf>
    <xf numFmtId="177" fontId="0" fillId="0" borderId="129" xfId="0" applyNumberFormat="1" applyFont="1" applyFill="1" applyBorder="1" applyAlignment="1">
      <alignment horizontal="right" vertical="center"/>
    </xf>
    <xf numFmtId="176" fontId="136" fillId="0" borderId="73" xfId="567" applyNumberFormat="1" applyFont="1" applyFill="1" applyBorder="1" applyAlignment="1">
      <alignment horizontal="right" vertical="center" wrapText="1"/>
    </xf>
    <xf numFmtId="176" fontId="142" fillId="0" borderId="77" xfId="0" applyNumberFormat="1" applyFont="1" applyFill="1" applyBorder="1" applyAlignment="1">
      <alignment horizontal="right" vertical="center" wrapText="1"/>
    </xf>
    <xf numFmtId="176" fontId="142" fillId="0" borderId="55" xfId="0" applyNumberFormat="1" applyFont="1" applyFill="1" applyBorder="1" applyAlignment="1">
      <alignment horizontal="right" vertical="center" wrapText="1"/>
    </xf>
    <xf numFmtId="198" fontId="142" fillId="0" borderId="98" xfId="0" applyNumberFormat="1" applyFont="1" applyFill="1" applyBorder="1" applyAlignment="1">
      <alignment horizontal="right" vertical="center"/>
    </xf>
  </cellXfs>
  <cellStyles count="831">
    <cellStyle name="??&amp;O?&amp;H?_x0008__x000f__x0007_?_x0007__x0001__x0001_" xfId="355"/>
    <cellStyle name="??&amp;O?&amp;H?_x0008_??_x0007__x0001__x0001_" xfId="356"/>
    <cellStyle name="_Book1" xfId="357"/>
    <cellStyle name="_Capex Tracking Control Sheet -ADMIN " xfId="358"/>
    <cellStyle name="_Project tracking Puri (Diana) per March'06 " xfId="359"/>
    <cellStyle name="_Recon with FAR " xfId="360"/>
    <cellStyle name="_금융점포(광주)" xfId="361"/>
    <cellStyle name="_은행별 점포현황(202011년12월말기준)" xfId="362"/>
    <cellStyle name="¤@?e_TEST-1 " xfId="363"/>
    <cellStyle name="20% - Accent1" xfId="364"/>
    <cellStyle name="20% - Accent2" xfId="365"/>
    <cellStyle name="20% - Accent3" xfId="366"/>
    <cellStyle name="20% - Accent4" xfId="367"/>
    <cellStyle name="20% - Accent5" xfId="368"/>
    <cellStyle name="20% - Accent6" xfId="369"/>
    <cellStyle name="20% - 강조색1 2" xfId="370"/>
    <cellStyle name="20% - 강조색1 2 2" xfId="371"/>
    <cellStyle name="20% - 강조색1 3" xfId="372"/>
    <cellStyle name="20% - 강조색2 2" xfId="373"/>
    <cellStyle name="20% - 강조색2 2 2" xfId="374"/>
    <cellStyle name="20% - 강조색2 3" xfId="375"/>
    <cellStyle name="20% - 강조색3 2" xfId="376"/>
    <cellStyle name="20% - 강조색3 2 2" xfId="377"/>
    <cellStyle name="20% - 강조색3 3" xfId="378"/>
    <cellStyle name="20% - 강조색4 2" xfId="379"/>
    <cellStyle name="20% - 강조색4 2 2" xfId="380"/>
    <cellStyle name="20% - 강조색4 3" xfId="381"/>
    <cellStyle name="20% - 강조색5 2" xfId="382"/>
    <cellStyle name="20% - 강조색5 2 2" xfId="383"/>
    <cellStyle name="20% - 강조색5 3" xfId="384"/>
    <cellStyle name="20% - 강조색6 2" xfId="385"/>
    <cellStyle name="20% - 강조색6 2 2" xfId="386"/>
    <cellStyle name="20% - 강조색6 3" xfId="387"/>
    <cellStyle name="40% - Accent1" xfId="388"/>
    <cellStyle name="40% - Accent2" xfId="389"/>
    <cellStyle name="40% - Accent3" xfId="390"/>
    <cellStyle name="40% - Accent4" xfId="391"/>
    <cellStyle name="40% - Accent5" xfId="392"/>
    <cellStyle name="40% - Accent6" xfId="393"/>
    <cellStyle name="40% - 강조색1 2" xfId="394"/>
    <cellStyle name="40% - 강조색1 2 2" xfId="395"/>
    <cellStyle name="40% - 강조색1 3" xfId="396"/>
    <cellStyle name="40% - 강조색2 2" xfId="397"/>
    <cellStyle name="40% - 강조색2 2 2" xfId="398"/>
    <cellStyle name="40% - 강조색2 3" xfId="399"/>
    <cellStyle name="40% - 강조색3 2" xfId="400"/>
    <cellStyle name="40% - 강조색3 2 2" xfId="401"/>
    <cellStyle name="40% - 강조색3 3" xfId="402"/>
    <cellStyle name="40% - 강조색4 2" xfId="403"/>
    <cellStyle name="40% - 강조색4 2 2" xfId="404"/>
    <cellStyle name="40% - 강조색4 3" xfId="405"/>
    <cellStyle name="40% - 강조색5 2" xfId="406"/>
    <cellStyle name="40% - 강조색5 2 2" xfId="407"/>
    <cellStyle name="40% - 강조색5 3" xfId="408"/>
    <cellStyle name="40% - 강조색6 2" xfId="409"/>
    <cellStyle name="40% - 강조색6 2 2" xfId="410"/>
    <cellStyle name="40% - 강조색6 3" xfId="411"/>
    <cellStyle name="60% - Accent1" xfId="412"/>
    <cellStyle name="60% - Accent2" xfId="413"/>
    <cellStyle name="60% - Accent3" xfId="414"/>
    <cellStyle name="60% - Accent4" xfId="415"/>
    <cellStyle name="60% - Accent5" xfId="416"/>
    <cellStyle name="60% - Accent6" xfId="417"/>
    <cellStyle name="60% - 강조색1 2" xfId="418"/>
    <cellStyle name="60% - 강조색1 2 2" xfId="419"/>
    <cellStyle name="60% - 강조색1 3" xfId="420"/>
    <cellStyle name="60% - 강조색2 2" xfId="421"/>
    <cellStyle name="60% - 강조색2 2 2" xfId="422"/>
    <cellStyle name="60% - 강조색2 3" xfId="423"/>
    <cellStyle name="60% - 강조색3 2" xfId="424"/>
    <cellStyle name="60% - 강조색3 2 2" xfId="425"/>
    <cellStyle name="60% - 강조색3 3" xfId="426"/>
    <cellStyle name="60% - 강조색4 2" xfId="427"/>
    <cellStyle name="60% - 강조색4 2 2" xfId="428"/>
    <cellStyle name="60% - 강조색4 3" xfId="429"/>
    <cellStyle name="60% - 강조색5 2" xfId="430"/>
    <cellStyle name="60% - 강조색5 2 2" xfId="431"/>
    <cellStyle name="60% - 강조색5 3" xfId="432"/>
    <cellStyle name="60% - 강조색6 2" xfId="433"/>
    <cellStyle name="60% - 강조색6 2 2" xfId="434"/>
    <cellStyle name="60% - 강조색6 3" xfId="435"/>
    <cellStyle name="A¨­￠￢￠O [0]_INQUIRY ￠?￥i¨u¡AAⓒ￢Aⓒª " xfId="436"/>
    <cellStyle name="A¨­￠￢￠O_INQUIRY ￠?￥i¨u¡AAⓒ￢Aⓒª " xfId="437"/>
    <cellStyle name="Accent1" xfId="438"/>
    <cellStyle name="Accent2" xfId="439"/>
    <cellStyle name="Accent3" xfId="440"/>
    <cellStyle name="Accent4" xfId="441"/>
    <cellStyle name="Accent5" xfId="442"/>
    <cellStyle name="Accent6" xfId="443"/>
    <cellStyle name="AeE­ [0]_°eE¹_11¿a½A " xfId="444"/>
    <cellStyle name="AeE­_°eE¹_11¿a½A " xfId="445"/>
    <cellStyle name="AeE¡ⓒ [0]_INQUIRY ￠?￥i¨u¡AAⓒ￢Aⓒª " xfId="446"/>
    <cellStyle name="AeE¡ⓒ_INQUIRY ￠?￥i¨u¡AAⓒ￢Aⓒª " xfId="447"/>
    <cellStyle name="ALIGNMENT" xfId="448"/>
    <cellStyle name="AÞ¸¶ [0]_°eE¹_11¿a½A " xfId="449"/>
    <cellStyle name="AÞ¸¶_°eE¹_11¿a½A " xfId="450"/>
    <cellStyle name="Bad" xfId="451"/>
    <cellStyle name="C¡IA¨ª_¡ic¨u¡A¨￢I¨￢¡Æ AN¡Æe " xfId="452"/>
    <cellStyle name="C￥AØ_¸AAa.¼OAI " xfId="453"/>
    <cellStyle name="Calculation" xfId="454"/>
    <cellStyle name="Calculation 2" xfId="785"/>
    <cellStyle name="category" xfId="455"/>
    <cellStyle name="Check Cell" xfId="456"/>
    <cellStyle name="Comma [0]_ SG&amp;A Bridge " xfId="457"/>
    <cellStyle name="comma zerodec" xfId="458"/>
    <cellStyle name="Comma_ SG&amp;A Bridge " xfId="459"/>
    <cellStyle name="Comma0" xfId="460"/>
    <cellStyle name="Curren?_x0012_퐀_x0017_?" xfId="461"/>
    <cellStyle name="Currency [0]_ SG&amp;A Bridge " xfId="462"/>
    <cellStyle name="Currency_ SG&amp;A Bridge " xfId="463"/>
    <cellStyle name="Currency0" xfId="464"/>
    <cellStyle name="Currency1" xfId="465"/>
    <cellStyle name="Date" xfId="466"/>
    <cellStyle name="Dollar (zero dec)" xfId="467"/>
    <cellStyle name="Euro" xfId="468"/>
    <cellStyle name="Explanatory Text" xfId="469"/>
    <cellStyle name="Fixed" xfId="470"/>
    <cellStyle name="Good" xfId="471"/>
    <cellStyle name="Grey" xfId="472"/>
    <cellStyle name="Grey 2" xfId="473"/>
    <cellStyle name="HEADER" xfId="474"/>
    <cellStyle name="Header1" xfId="475"/>
    <cellStyle name="Header2" xfId="476"/>
    <cellStyle name="Header2 2" xfId="777"/>
    <cellStyle name="Heading 1" xfId="477"/>
    <cellStyle name="Heading 1 2" xfId="478"/>
    <cellStyle name="Heading 2" xfId="479"/>
    <cellStyle name="Heading 2 2" xfId="480"/>
    <cellStyle name="Heading 3" xfId="481"/>
    <cellStyle name="Heading 4" xfId="482"/>
    <cellStyle name="Hyperlink" xfId="483"/>
    <cellStyle name="Input" xfId="484"/>
    <cellStyle name="Input [yellow]" xfId="485"/>
    <cellStyle name="Input [yellow] 2" xfId="486"/>
    <cellStyle name="Input 2" xfId="776"/>
    <cellStyle name="Input 3" xfId="765"/>
    <cellStyle name="Input 4" xfId="823"/>
    <cellStyle name="Input 5" xfId="764"/>
    <cellStyle name="Input 6" xfId="778"/>
    <cellStyle name="Linked Cell" xfId="487"/>
    <cellStyle name="Millares [0]_2AV_M_M " xfId="488"/>
    <cellStyle name="Milliers [0]_Arabian Spec" xfId="489"/>
    <cellStyle name="Milliers_Arabian Spec" xfId="490"/>
    <cellStyle name="Model" xfId="491"/>
    <cellStyle name="Mon?aire [0]_Arabian Spec" xfId="492"/>
    <cellStyle name="Mon?aire_Arabian Spec" xfId="493"/>
    <cellStyle name="Moneda [0]_2AV_M_M " xfId="494"/>
    <cellStyle name="Moneda_2AV_M_M " xfId="495"/>
    <cellStyle name="Neutral" xfId="496"/>
    <cellStyle name="Normal - Style1" xfId="497"/>
    <cellStyle name="Normal - Style1 2" xfId="498"/>
    <cellStyle name="Normal_ SG&amp;A Bridge " xfId="499"/>
    <cellStyle name="Note" xfId="500"/>
    <cellStyle name="Note 2" xfId="775"/>
    <cellStyle name="Output" xfId="501"/>
    <cellStyle name="Output 2" xfId="774"/>
    <cellStyle name="Percent [2]" xfId="502"/>
    <cellStyle name="subhead" xfId="503"/>
    <cellStyle name="Title" xfId="504"/>
    <cellStyle name="Total" xfId="505"/>
    <cellStyle name="Total 2" xfId="506"/>
    <cellStyle name="Total 3" xfId="773"/>
    <cellStyle name="UM" xfId="507"/>
    <cellStyle name="Warning Text" xfId="508"/>
    <cellStyle name="강조색1 2" xfId="509"/>
    <cellStyle name="강조색1 2 2" xfId="510"/>
    <cellStyle name="강조색1 3" xfId="511"/>
    <cellStyle name="강조색2 2" xfId="512"/>
    <cellStyle name="강조색2 2 2" xfId="513"/>
    <cellStyle name="강조색2 3" xfId="514"/>
    <cellStyle name="강조색3 2" xfId="515"/>
    <cellStyle name="강조색3 2 2" xfId="516"/>
    <cellStyle name="강조색3 3" xfId="517"/>
    <cellStyle name="강조색4 2" xfId="518"/>
    <cellStyle name="강조색4 2 2" xfId="519"/>
    <cellStyle name="강조색4 3" xfId="520"/>
    <cellStyle name="강조색5 2" xfId="521"/>
    <cellStyle name="강조색5 2 2" xfId="522"/>
    <cellStyle name="강조색5 3" xfId="523"/>
    <cellStyle name="강조색6 2" xfId="524"/>
    <cellStyle name="강조색6 2 2" xfId="525"/>
    <cellStyle name="강조색6 3" xfId="526"/>
    <cellStyle name="경고문 2" xfId="527"/>
    <cellStyle name="경고문 2 2" xfId="528"/>
    <cellStyle name="경고문 3" xfId="529"/>
    <cellStyle name="계산 2" xfId="530"/>
    <cellStyle name="계산 2 2" xfId="531"/>
    <cellStyle name="계산 2 2 2" xfId="771"/>
    <cellStyle name="계산 2 3" xfId="772"/>
    <cellStyle name="계산 3" xfId="532"/>
    <cellStyle name="계산 3 2" xfId="770"/>
    <cellStyle name="고정소숫점" xfId="533"/>
    <cellStyle name="고정출력1" xfId="534"/>
    <cellStyle name="고정출력2" xfId="535"/>
    <cellStyle name="나쁨 2" xfId="536"/>
    <cellStyle name="나쁨 2 2" xfId="537"/>
    <cellStyle name="나쁨 3" xfId="538"/>
    <cellStyle name="날짜" xfId="539"/>
    <cellStyle name="달러" xfId="540"/>
    <cellStyle name="뒤에 오는 하이퍼링크_Book1" xfId="541"/>
    <cellStyle name="똿뗦먛귟 [0.00]_PRODUCT DETAIL Q1" xfId="542"/>
    <cellStyle name="똿뗦먛귟_PRODUCT DETAIL Q1" xfId="543"/>
    <cellStyle name="메모 2" xfId="544"/>
    <cellStyle name="메모 2 2" xfId="545"/>
    <cellStyle name="메모 2 2 2" xfId="768"/>
    <cellStyle name="메모 2 3" xfId="769"/>
    <cellStyle name="메모 3" xfId="546"/>
    <cellStyle name="메모 3 2" xfId="767"/>
    <cellStyle name="메모 4" xfId="547"/>
    <cellStyle name="메모 4 2" xfId="766"/>
    <cellStyle name="믅됞 [0.00]_PRODUCT DETAIL Q1" xfId="548"/>
    <cellStyle name="믅됞_PRODUCT DETAIL Q1" xfId="549"/>
    <cellStyle name="바탕글" xfId="550"/>
    <cellStyle name="백분율" xfId="830" builtinId="5"/>
    <cellStyle name="백분율 2" xfId="551"/>
    <cellStyle name="보통 2" xfId="552"/>
    <cellStyle name="보통 2 2" xfId="553"/>
    <cellStyle name="보통 3" xfId="554"/>
    <cellStyle name="본문" xfId="555"/>
    <cellStyle name="부제목" xfId="556"/>
    <cellStyle name="뷭?_BOOKSHIP" xfId="557"/>
    <cellStyle name="설명 텍스트 2" xfId="558"/>
    <cellStyle name="설명 텍스트 2 2" xfId="559"/>
    <cellStyle name="설명 텍스트 3" xfId="560"/>
    <cellStyle name="셀 확인 2" xfId="561"/>
    <cellStyle name="셀 확인 2 2" xfId="562"/>
    <cellStyle name="셀 확인 3" xfId="563"/>
    <cellStyle name="숫자(R)" xfId="564"/>
    <cellStyle name="쉼표 [0]" xfId="1" builtinId="6"/>
    <cellStyle name="쉼표 [0] 10" xfId="19"/>
    <cellStyle name="쉼표 [0] 10 2" xfId="42"/>
    <cellStyle name="쉼표 [0] 10 2 2" xfId="92"/>
    <cellStyle name="쉼표 [0] 10 2 2 2" xfId="306"/>
    <cellStyle name="쉼표 [0] 10 2 2 3" xfId="199"/>
    <cellStyle name="쉼표 [0] 10 2 3" xfId="260"/>
    <cellStyle name="쉼표 [0] 10 2 4" xfId="153"/>
    <cellStyle name="쉼표 [0] 10 2 5" xfId="566"/>
    <cellStyle name="쉼표 [0] 10 2 6" xfId="780"/>
    <cellStyle name="쉼표 [0] 10 3" xfId="73"/>
    <cellStyle name="쉼표 [0] 10 3 2" xfId="287"/>
    <cellStyle name="쉼표 [0] 10 3 3" xfId="180"/>
    <cellStyle name="쉼표 [0] 10 4" xfId="241"/>
    <cellStyle name="쉼표 [0] 10 5" xfId="134"/>
    <cellStyle name="쉼표 [0] 10 6" xfId="565"/>
    <cellStyle name="쉼표 [0] 10 7" xfId="779"/>
    <cellStyle name="쉼표 [0] 11" xfId="25"/>
    <cellStyle name="쉼표 [0] 11 2" xfId="567"/>
    <cellStyle name="쉼표 [0] 11 3" xfId="781"/>
    <cellStyle name="쉼표 [0] 12" xfId="56"/>
    <cellStyle name="쉼표 [0] 2" xfId="4"/>
    <cellStyle name="쉼표 [0] 2 2" xfId="27"/>
    <cellStyle name="쉼표 [0] 2 2 2" xfId="77"/>
    <cellStyle name="쉼표 [0] 2 2 2 2" xfId="291"/>
    <cellStyle name="쉼표 [0] 2 2 2 3" xfId="184"/>
    <cellStyle name="쉼표 [0] 2 2 2 4" xfId="570"/>
    <cellStyle name="쉼표 [0] 2 2 2 5" xfId="784"/>
    <cellStyle name="쉼표 [0] 2 2 3" xfId="245"/>
    <cellStyle name="쉼표 [0] 2 2 4" xfId="138"/>
    <cellStyle name="쉼표 [0] 2 2 5" xfId="569"/>
    <cellStyle name="쉼표 [0] 2 2 6" xfId="783"/>
    <cellStyle name="쉼표 [0] 2 3" xfId="58"/>
    <cellStyle name="쉼표 [0] 2 3 2" xfId="272"/>
    <cellStyle name="쉼표 [0] 2 3 3" xfId="165"/>
    <cellStyle name="쉼표 [0] 2 3 4" xfId="571"/>
    <cellStyle name="쉼표 [0] 2 4" xfId="226"/>
    <cellStyle name="쉼표 [0] 2 4 2" xfId="572"/>
    <cellStyle name="쉼표 [0] 2 4 3" xfId="786"/>
    <cellStyle name="쉼표 [0] 2 5" xfId="119"/>
    <cellStyle name="쉼표 [0] 2 6" xfId="568"/>
    <cellStyle name="쉼표 [0] 2 7" xfId="782"/>
    <cellStyle name="쉼표 [0] 28" xfId="573"/>
    <cellStyle name="쉼표 [0] 28 2" xfId="574"/>
    <cellStyle name="쉼표 [0] 28 2 2" xfId="788"/>
    <cellStyle name="쉼표 [0] 28 3" xfId="787"/>
    <cellStyle name="쉼표 [0] 3" xfId="6"/>
    <cellStyle name="쉼표 [0] 3 2" xfId="29"/>
    <cellStyle name="쉼표 [0] 3 2 2" xfId="79"/>
    <cellStyle name="쉼표 [0] 3 2 2 2" xfId="293"/>
    <cellStyle name="쉼표 [0] 3 2 2 3" xfId="186"/>
    <cellStyle name="쉼표 [0] 3 2 3" xfId="247"/>
    <cellStyle name="쉼표 [0] 3 2 4" xfId="140"/>
    <cellStyle name="쉼표 [0] 3 2 5" xfId="576"/>
    <cellStyle name="쉼표 [0] 3 2 6" xfId="790"/>
    <cellStyle name="쉼표 [0] 3 3" xfId="60"/>
    <cellStyle name="쉼표 [0] 3 3 2" xfId="274"/>
    <cellStyle name="쉼표 [0] 3 3 3" xfId="167"/>
    <cellStyle name="쉼표 [0] 3 4" xfId="228"/>
    <cellStyle name="쉼표 [0] 3 5" xfId="121"/>
    <cellStyle name="쉼표 [0] 3 6" xfId="575"/>
    <cellStyle name="쉼표 [0] 3 7" xfId="789"/>
    <cellStyle name="쉼표 [0] 4" xfId="11"/>
    <cellStyle name="쉼표 [0] 4 2" xfId="34"/>
    <cellStyle name="쉼표 [0] 4 2 2" xfId="84"/>
    <cellStyle name="쉼표 [0] 4 2 2 2" xfId="298"/>
    <cellStyle name="쉼표 [0] 4 2 2 3" xfId="191"/>
    <cellStyle name="쉼표 [0] 4 2 3" xfId="252"/>
    <cellStyle name="쉼표 [0] 4 2 4" xfId="145"/>
    <cellStyle name="쉼표 [0] 4 2 5" xfId="578"/>
    <cellStyle name="쉼표 [0] 4 2 6" xfId="792"/>
    <cellStyle name="쉼표 [0] 4 3" xfId="65"/>
    <cellStyle name="쉼표 [0] 4 3 2" xfId="279"/>
    <cellStyle name="쉼표 [0] 4 3 3" xfId="172"/>
    <cellStyle name="쉼표 [0] 4 4" xfId="233"/>
    <cellStyle name="쉼표 [0] 4 5" xfId="126"/>
    <cellStyle name="쉼표 [0] 4 6" xfId="577"/>
    <cellStyle name="쉼표 [0] 4 7" xfId="791"/>
    <cellStyle name="쉼표 [0] 5" xfId="8"/>
    <cellStyle name="쉼표 [0] 5 2" xfId="31"/>
    <cellStyle name="쉼표 [0] 5 2 2" xfId="81"/>
    <cellStyle name="쉼표 [0] 5 2 2 2" xfId="295"/>
    <cellStyle name="쉼표 [0] 5 2 2 3" xfId="188"/>
    <cellStyle name="쉼표 [0] 5 2 3" xfId="249"/>
    <cellStyle name="쉼표 [0] 5 2 4" xfId="142"/>
    <cellStyle name="쉼표 [0] 5 2 5" xfId="580"/>
    <cellStyle name="쉼표 [0] 5 2 6" xfId="794"/>
    <cellStyle name="쉼표 [0] 5 3" xfId="62"/>
    <cellStyle name="쉼표 [0] 5 3 2" xfId="276"/>
    <cellStyle name="쉼표 [0] 5 3 3" xfId="169"/>
    <cellStyle name="쉼표 [0] 5 4" xfId="230"/>
    <cellStyle name="쉼표 [0] 5 5" xfId="123"/>
    <cellStyle name="쉼표 [0] 5 6" xfId="579"/>
    <cellStyle name="쉼표 [0] 5 7" xfId="793"/>
    <cellStyle name="쉼표 [0] 51" xfId="581"/>
    <cellStyle name="쉼표 [0] 51 2" xfId="582"/>
    <cellStyle name="쉼표 [0] 51 2 2" xfId="796"/>
    <cellStyle name="쉼표 [0] 51 3" xfId="795"/>
    <cellStyle name="쉼표 [0] 6" xfId="9"/>
    <cellStyle name="쉼표 [0] 6 2" xfId="32"/>
    <cellStyle name="쉼표 [0] 6 2 2" xfId="82"/>
    <cellStyle name="쉼표 [0] 6 2 2 2" xfId="296"/>
    <cellStyle name="쉼표 [0] 6 2 2 3" xfId="189"/>
    <cellStyle name="쉼표 [0] 6 2 3" xfId="250"/>
    <cellStyle name="쉼표 [0] 6 2 4" xfId="143"/>
    <cellStyle name="쉼표 [0] 6 2 5" xfId="584"/>
    <cellStyle name="쉼표 [0] 6 2 6" xfId="798"/>
    <cellStyle name="쉼표 [0] 6 3" xfId="47"/>
    <cellStyle name="쉼표 [0] 6 3 2" xfId="95"/>
    <cellStyle name="쉼표 [0] 6 3 2 2" xfId="309"/>
    <cellStyle name="쉼표 [0] 6 3 2 3" xfId="202"/>
    <cellStyle name="쉼표 [0] 6 3 3" xfId="263"/>
    <cellStyle name="쉼표 [0] 6 3 4" xfId="156"/>
    <cellStyle name="쉼표 [0] 6 4" xfId="63"/>
    <cellStyle name="쉼표 [0] 6 4 2" xfId="277"/>
    <cellStyle name="쉼표 [0] 6 4 3" xfId="170"/>
    <cellStyle name="쉼표 [0] 6 5" xfId="231"/>
    <cellStyle name="쉼표 [0] 6 6" xfId="124"/>
    <cellStyle name="쉼표 [0] 6 7" xfId="583"/>
    <cellStyle name="쉼표 [0] 6 8" xfId="797"/>
    <cellStyle name="쉼표 [0] 7" xfId="13"/>
    <cellStyle name="쉼표 [0] 7 2" xfId="36"/>
    <cellStyle name="쉼표 [0] 7 2 2" xfId="86"/>
    <cellStyle name="쉼표 [0] 7 2 2 2" xfId="300"/>
    <cellStyle name="쉼표 [0] 7 2 2 3" xfId="193"/>
    <cellStyle name="쉼표 [0] 7 2 3" xfId="254"/>
    <cellStyle name="쉼표 [0] 7 2 4" xfId="147"/>
    <cellStyle name="쉼표 [0] 7 2 5" xfId="586"/>
    <cellStyle name="쉼표 [0] 7 2 6" xfId="800"/>
    <cellStyle name="쉼표 [0] 7 3" xfId="67"/>
    <cellStyle name="쉼표 [0] 7 3 2" xfId="281"/>
    <cellStyle name="쉼표 [0] 7 3 3" xfId="174"/>
    <cellStyle name="쉼표 [0] 7 4" xfId="235"/>
    <cellStyle name="쉼표 [0] 7 5" xfId="128"/>
    <cellStyle name="쉼표 [0] 7 6" xfId="585"/>
    <cellStyle name="쉼표 [0] 7 7" xfId="799"/>
    <cellStyle name="쉼표 [0] 75" xfId="587"/>
    <cellStyle name="쉼표 [0] 75 2" xfId="588"/>
    <cellStyle name="쉼표 [0] 75 2 2" xfId="802"/>
    <cellStyle name="쉼표 [0] 75 3" xfId="801"/>
    <cellStyle name="쉼표 [0] 76" xfId="589"/>
    <cellStyle name="쉼표 [0] 76 2" xfId="590"/>
    <cellStyle name="쉼표 [0] 76 2 2" xfId="804"/>
    <cellStyle name="쉼표 [0] 76 3" xfId="803"/>
    <cellStyle name="쉼표 [0] 78" xfId="591"/>
    <cellStyle name="쉼표 [0] 78 2" xfId="592"/>
    <cellStyle name="쉼표 [0] 78 2 2" xfId="806"/>
    <cellStyle name="쉼표 [0] 78 3" xfId="805"/>
    <cellStyle name="쉼표 [0] 79" xfId="593"/>
    <cellStyle name="쉼표 [0] 79 2" xfId="594"/>
    <cellStyle name="쉼표 [0] 79 2 2" xfId="808"/>
    <cellStyle name="쉼표 [0] 79 3" xfId="807"/>
    <cellStyle name="쉼표 [0] 8" xfId="15"/>
    <cellStyle name="쉼표 [0] 8 2" xfId="38"/>
    <cellStyle name="쉼표 [0] 8 2 2" xfId="88"/>
    <cellStyle name="쉼표 [0] 8 2 2 2" xfId="302"/>
    <cellStyle name="쉼표 [0] 8 2 2 3" xfId="195"/>
    <cellStyle name="쉼표 [0] 8 2 3" xfId="256"/>
    <cellStyle name="쉼표 [0] 8 2 4" xfId="149"/>
    <cellStyle name="쉼표 [0] 8 2 5" xfId="596"/>
    <cellStyle name="쉼표 [0] 8 2 6" xfId="810"/>
    <cellStyle name="쉼표 [0] 8 3" xfId="49"/>
    <cellStyle name="쉼표 [0] 8 3 2" xfId="50"/>
    <cellStyle name="쉼표 [0] 8 3 2 2" xfId="98"/>
    <cellStyle name="쉼표 [0] 8 3 2 2 2" xfId="312"/>
    <cellStyle name="쉼표 [0] 8 3 2 2 3" xfId="205"/>
    <cellStyle name="쉼표 [0] 8 3 2 3" xfId="266"/>
    <cellStyle name="쉼표 [0] 8 3 2 4" xfId="159"/>
    <cellStyle name="쉼표 [0] 8 3 3" xfId="97"/>
    <cellStyle name="쉼표 [0] 8 3 3 2" xfId="311"/>
    <cellStyle name="쉼표 [0] 8 3 3 3" xfId="204"/>
    <cellStyle name="쉼표 [0] 8 3 4" xfId="265"/>
    <cellStyle name="쉼표 [0] 8 3 5" xfId="158"/>
    <cellStyle name="쉼표 [0] 8 4" xfId="51"/>
    <cellStyle name="쉼표 [0] 8 4 2" xfId="99"/>
    <cellStyle name="쉼표 [0] 8 4 2 2" xfId="313"/>
    <cellStyle name="쉼표 [0] 8 4 2 3" xfId="206"/>
    <cellStyle name="쉼표 [0] 8 4 3" xfId="267"/>
    <cellStyle name="쉼표 [0] 8 4 4" xfId="160"/>
    <cellStyle name="쉼표 [0] 8 5" xfId="69"/>
    <cellStyle name="쉼표 [0] 8 5 2" xfId="283"/>
    <cellStyle name="쉼표 [0] 8 5 3" xfId="176"/>
    <cellStyle name="쉼표 [0] 8 6" xfId="237"/>
    <cellStyle name="쉼표 [0] 8 7" xfId="130"/>
    <cellStyle name="쉼표 [0] 8 8" xfId="595"/>
    <cellStyle name="쉼표 [0] 8 9" xfId="809"/>
    <cellStyle name="쉼표 [0] 80" xfId="597"/>
    <cellStyle name="쉼표 [0] 80 2" xfId="598"/>
    <cellStyle name="쉼표 [0] 80 2 2" xfId="812"/>
    <cellStyle name="쉼표 [0] 80 3" xfId="811"/>
    <cellStyle name="쉼표 [0] 81" xfId="599"/>
    <cellStyle name="쉼표 [0] 81 2" xfId="600"/>
    <cellStyle name="쉼표 [0] 81 2 2" xfId="814"/>
    <cellStyle name="쉼표 [0] 81 3" xfId="813"/>
    <cellStyle name="쉼표 [0] 82" xfId="601"/>
    <cellStyle name="쉼표 [0] 82 2" xfId="602"/>
    <cellStyle name="쉼표 [0] 82 2 2" xfId="816"/>
    <cellStyle name="쉼표 [0] 82 3" xfId="815"/>
    <cellStyle name="쉼표 [0] 84" xfId="603"/>
    <cellStyle name="쉼표 [0] 84 2" xfId="604"/>
    <cellStyle name="쉼표 [0] 84 2 2" xfId="818"/>
    <cellStyle name="쉼표 [0] 84 3" xfId="817"/>
    <cellStyle name="쉼표 [0] 85" xfId="605"/>
    <cellStyle name="쉼표 [0] 85 2" xfId="606"/>
    <cellStyle name="쉼표 [0] 85 2 2" xfId="820"/>
    <cellStyle name="쉼표 [0] 85 3" xfId="819"/>
    <cellStyle name="쉼표 [0] 9" xfId="17"/>
    <cellStyle name="쉼표 [0] 9 2" xfId="40"/>
    <cellStyle name="쉼표 [0] 9 2 2" xfId="90"/>
    <cellStyle name="쉼표 [0] 9 2 2 2" xfId="304"/>
    <cellStyle name="쉼표 [0] 9 2 2 3" xfId="197"/>
    <cellStyle name="쉼표 [0] 9 2 3" xfId="258"/>
    <cellStyle name="쉼표 [0] 9 2 4" xfId="151"/>
    <cellStyle name="쉼표 [0] 9 2 5" xfId="608"/>
    <cellStyle name="쉼표 [0] 9 2 6" xfId="822"/>
    <cellStyle name="쉼표 [0] 9 3" xfId="52"/>
    <cellStyle name="쉼표 [0] 9 3 2" xfId="100"/>
    <cellStyle name="쉼표 [0] 9 3 2 2" xfId="314"/>
    <cellStyle name="쉼표 [0] 9 3 2 3" xfId="207"/>
    <cellStyle name="쉼표 [0] 9 3 3" xfId="268"/>
    <cellStyle name="쉼표 [0] 9 3 4" xfId="161"/>
    <cellStyle name="쉼표 [0] 9 4" xfId="71"/>
    <cellStyle name="쉼표 [0] 9 4 2" xfId="285"/>
    <cellStyle name="쉼표 [0] 9 4 3" xfId="178"/>
    <cellStyle name="쉼표 [0] 9 5" xfId="239"/>
    <cellStyle name="쉼표 [0] 9 6" xfId="132"/>
    <cellStyle name="쉼표 [0] 9 7" xfId="607"/>
    <cellStyle name="쉼표 [0] 9 8" xfId="821"/>
    <cellStyle name="스타일 1" xfId="609"/>
    <cellStyle name="스타일 1 2" xfId="610"/>
    <cellStyle name="연결된 셀 2" xfId="611"/>
    <cellStyle name="연결된 셀 2 2" xfId="612"/>
    <cellStyle name="연결된 셀 3" xfId="613"/>
    <cellStyle name="영문글자" xfId="2"/>
    <cellStyle name="영문글자 2" xfId="26"/>
    <cellStyle name="영문글자 2 2" xfId="102"/>
    <cellStyle name="영문글자 2 2 2" xfId="108"/>
    <cellStyle name="영문글자 2 2 2 2" xfId="322"/>
    <cellStyle name="영문글자 2 2 2 3" xfId="345"/>
    <cellStyle name="영문글자 2 2 2 4" xfId="215"/>
    <cellStyle name="영문글자 2 2 3" xfId="115"/>
    <cellStyle name="영문글자 2 2 3 2" xfId="329"/>
    <cellStyle name="영문글자 2 2 3 3" xfId="352"/>
    <cellStyle name="영문글자 2 2 3 4" xfId="222"/>
    <cellStyle name="영문글자 2 2 4" xfId="316"/>
    <cellStyle name="영문글자 2 2 5" xfId="339"/>
    <cellStyle name="영문글자 2 2 6" xfId="209"/>
    <cellStyle name="영문글자 2 3" xfId="76"/>
    <cellStyle name="영문글자 2 3 2" xfId="112"/>
    <cellStyle name="영문글자 2 3 2 2" xfId="326"/>
    <cellStyle name="영문글자 2 3 2 3" xfId="349"/>
    <cellStyle name="영문글자 2 3 2 4" xfId="219"/>
    <cellStyle name="영문글자 2 3 3" xfId="290"/>
    <cellStyle name="영문글자 2 3 4" xfId="336"/>
    <cellStyle name="영문글자 2 3 5" xfId="183"/>
    <cellStyle name="영문글자 2 4" xfId="105"/>
    <cellStyle name="영문글자 2 4 2" xfId="319"/>
    <cellStyle name="영문글자 2 4 3" xfId="342"/>
    <cellStyle name="영문글자 2 4 4" xfId="212"/>
    <cellStyle name="영문글자 2 5" xfId="244"/>
    <cellStyle name="영문글자 2 6" xfId="332"/>
    <cellStyle name="영문글자 2 7" xfId="137"/>
    <cellStyle name="영문글자 3" xfId="44"/>
    <cellStyle name="영문글자 3 2" xfId="103"/>
    <cellStyle name="영문글자 3 2 2" xfId="109"/>
    <cellStyle name="영문글자 3 2 2 2" xfId="323"/>
    <cellStyle name="영문글자 3 2 2 3" xfId="346"/>
    <cellStyle name="영문글자 3 2 2 4" xfId="216"/>
    <cellStyle name="영문글자 3 2 3" xfId="116"/>
    <cellStyle name="영문글자 3 2 3 2" xfId="330"/>
    <cellStyle name="영문글자 3 2 3 3" xfId="353"/>
    <cellStyle name="영문글자 3 2 3 4" xfId="223"/>
    <cellStyle name="영문글자 3 2 4" xfId="317"/>
    <cellStyle name="영문글자 3 2 5" xfId="340"/>
    <cellStyle name="영문글자 3 2 6" xfId="210"/>
    <cellStyle name="영문글자 3 3" xfId="94"/>
    <cellStyle name="영문글자 3 3 2" xfId="113"/>
    <cellStyle name="영문글자 3 3 2 2" xfId="327"/>
    <cellStyle name="영문글자 3 3 2 3" xfId="350"/>
    <cellStyle name="영문글자 3 3 2 4" xfId="220"/>
    <cellStyle name="영문글자 3 3 3" xfId="308"/>
    <cellStyle name="영문글자 3 3 4" xfId="337"/>
    <cellStyle name="영문글자 3 3 5" xfId="201"/>
    <cellStyle name="영문글자 3 4" xfId="106"/>
    <cellStyle name="영문글자 3 4 2" xfId="320"/>
    <cellStyle name="영문글자 3 4 3" xfId="343"/>
    <cellStyle name="영문글자 3 4 4" xfId="213"/>
    <cellStyle name="영문글자 3 5" xfId="262"/>
    <cellStyle name="영문글자 3 6" xfId="333"/>
    <cellStyle name="영문글자 3 7" xfId="155"/>
    <cellStyle name="영문글자 4" xfId="53"/>
    <cellStyle name="영문글자 4 2" xfId="104"/>
    <cellStyle name="영문글자 4 2 2" xfId="110"/>
    <cellStyle name="영문글자 4 2 2 2" xfId="324"/>
    <cellStyle name="영문글자 4 2 2 3" xfId="347"/>
    <cellStyle name="영문글자 4 2 2 4" xfId="217"/>
    <cellStyle name="영문글자 4 2 3" xfId="117"/>
    <cellStyle name="영문글자 4 2 3 2" xfId="331"/>
    <cellStyle name="영문글자 4 2 3 3" xfId="354"/>
    <cellStyle name="영문글자 4 2 3 4" xfId="224"/>
    <cellStyle name="영문글자 4 2 4" xfId="318"/>
    <cellStyle name="영문글자 4 2 5" xfId="341"/>
    <cellStyle name="영문글자 4 2 6" xfId="211"/>
    <cellStyle name="영문글자 4 3" xfId="101"/>
    <cellStyle name="영문글자 4 3 2" xfId="114"/>
    <cellStyle name="영문글자 4 3 2 2" xfId="328"/>
    <cellStyle name="영문글자 4 3 2 3" xfId="351"/>
    <cellStyle name="영문글자 4 3 2 4" xfId="221"/>
    <cellStyle name="영문글자 4 3 3" xfId="315"/>
    <cellStyle name="영문글자 4 3 4" xfId="338"/>
    <cellStyle name="영문글자 4 3 5" xfId="208"/>
    <cellStyle name="영문글자 4 4" xfId="107"/>
    <cellStyle name="영문글자 4 4 2" xfId="321"/>
    <cellStyle name="영문글자 4 4 3" xfId="344"/>
    <cellStyle name="영문글자 4 4 4" xfId="214"/>
    <cellStyle name="영문글자 4 5" xfId="269"/>
    <cellStyle name="영문글자 4 6" xfId="334"/>
    <cellStyle name="영문글자 4 7" xfId="162"/>
    <cellStyle name="영문글자 5" xfId="57"/>
    <cellStyle name="영문글자 5 2" xfId="111"/>
    <cellStyle name="영문글자 5 2 2" xfId="325"/>
    <cellStyle name="영문글자 5 2 3" xfId="348"/>
    <cellStyle name="영문글자 5 2 4" xfId="218"/>
    <cellStyle name="영문글자 5 3" xfId="271"/>
    <cellStyle name="영문글자 5 4" xfId="335"/>
    <cellStyle name="영문글자 5 5" xfId="164"/>
    <cellStyle name="영문글자 6" xfId="225"/>
    <cellStyle name="영문글자 7" xfId="118"/>
    <cellStyle name="요약 2" xfId="614"/>
    <cellStyle name="요약 2 2" xfId="615"/>
    <cellStyle name="요약 2 2 2" xfId="762"/>
    <cellStyle name="요약 2 3" xfId="763"/>
    <cellStyle name="요약 3" xfId="616"/>
    <cellStyle name="요약 3 2" xfId="761"/>
    <cellStyle name="입력 2" xfId="617"/>
    <cellStyle name="입력 2 2" xfId="618"/>
    <cellStyle name="입력 2 2 2" xfId="759"/>
    <cellStyle name="입력 2 3" xfId="760"/>
    <cellStyle name="입력 3" xfId="619"/>
    <cellStyle name="입력 3 2" xfId="758"/>
    <cellStyle name="자리수" xfId="620"/>
    <cellStyle name="자리수0" xfId="621"/>
    <cellStyle name="작은제목" xfId="622"/>
    <cellStyle name="제목 1 2" xfId="623"/>
    <cellStyle name="제목 1 2 2" xfId="624"/>
    <cellStyle name="제목 1 3" xfId="625"/>
    <cellStyle name="제목 2 2" xfId="626"/>
    <cellStyle name="제목 2 2 2" xfId="627"/>
    <cellStyle name="제목 2 3" xfId="628"/>
    <cellStyle name="제목 3 2" xfId="629"/>
    <cellStyle name="제목 3 2 2" xfId="630"/>
    <cellStyle name="제목 3 3" xfId="631"/>
    <cellStyle name="제목 4 2" xfId="632"/>
    <cellStyle name="제목 4 2 2" xfId="633"/>
    <cellStyle name="제목 4 3" xfId="634"/>
    <cellStyle name="제목 5" xfId="635"/>
    <cellStyle name="제목 5 2" xfId="636"/>
    <cellStyle name="제목 6" xfId="637"/>
    <cellStyle name="좋음 2" xfId="638"/>
    <cellStyle name="좋음 2 2" xfId="639"/>
    <cellStyle name="좋음 3" xfId="640"/>
    <cellStyle name="출력 2" xfId="641"/>
    <cellStyle name="출력 2 2" xfId="642"/>
    <cellStyle name="출력 2 2 2" xfId="756"/>
    <cellStyle name="출력 2 3" xfId="757"/>
    <cellStyle name="출력 3" xfId="643"/>
    <cellStyle name="출력 3 2" xfId="755"/>
    <cellStyle name="콤마 [0]" xfId="644"/>
    <cellStyle name="콤마 [0] 2" xfId="645"/>
    <cellStyle name="콤마 [0] 2 2" xfId="825"/>
    <cellStyle name="콤마 [0] 3" xfId="824"/>
    <cellStyle name="콤마 [0]_4.읍면동별 세대및인구(1-17)" xfId="646"/>
    <cellStyle name="콤마 [0]_5.연령별및성별인구(1-3)" xfId="826"/>
    <cellStyle name="콤마 [0]_7. 인구이동" xfId="3"/>
    <cellStyle name="콤마_  종  합  " xfId="647"/>
    <cellStyle name="큰제목" xfId="648"/>
    <cellStyle name="큰제목 2" xfId="649"/>
    <cellStyle name="통화 [0] 2" xfId="650"/>
    <cellStyle name="통화 [0] 2 2" xfId="651"/>
    <cellStyle name="통화 [0] 2 2 2" xfId="828"/>
    <cellStyle name="통화 [0] 2 3" xfId="827"/>
    <cellStyle name="퍼센트" xfId="652"/>
    <cellStyle name="표준" xfId="0" builtinId="0"/>
    <cellStyle name="표준 10" xfId="7"/>
    <cellStyle name="표준 10 2" xfId="30"/>
    <cellStyle name="표준 10 2 2" xfId="80"/>
    <cellStyle name="표준 10 2 2 2" xfId="294"/>
    <cellStyle name="표준 10 2 2 3" xfId="187"/>
    <cellStyle name="표준 10 2 3" xfId="248"/>
    <cellStyle name="표준 10 2 4" xfId="141"/>
    <cellStyle name="표준 10 2 5" xfId="654"/>
    <cellStyle name="표준 10 3" xfId="61"/>
    <cellStyle name="표준 10 3 2" xfId="275"/>
    <cellStyle name="표준 10 3 3" xfId="168"/>
    <cellStyle name="표준 10 4" xfId="229"/>
    <cellStyle name="표준 10 5" xfId="122"/>
    <cellStyle name="표준 10 6" xfId="653"/>
    <cellStyle name="표준 100" xfId="655"/>
    <cellStyle name="표준 101" xfId="656"/>
    <cellStyle name="표준 102" xfId="657"/>
    <cellStyle name="표준 103" xfId="658"/>
    <cellStyle name="표준 109" xfId="659"/>
    <cellStyle name="표준 11" xfId="24"/>
    <cellStyle name="표준 11 2" xfId="660"/>
    <cellStyle name="표준 110" xfId="661"/>
    <cellStyle name="표준 111" xfId="662"/>
    <cellStyle name="표준 12" xfId="23"/>
    <cellStyle name="표준 12 2" xfId="75"/>
    <cellStyle name="표준 12 2 2" xfId="289"/>
    <cellStyle name="표준 12 2 3" xfId="182"/>
    <cellStyle name="표준 12 3" xfId="243"/>
    <cellStyle name="표준 12 4" xfId="136"/>
    <cellStyle name="표준 12 5" xfId="663"/>
    <cellStyle name="표준 13" xfId="55"/>
    <cellStyle name="표준 13 2" xfId="664"/>
    <cellStyle name="표준 14" xfId="54"/>
    <cellStyle name="표준 14 2" xfId="270"/>
    <cellStyle name="표준 14 3" xfId="163"/>
    <cellStyle name="표준 14 4" xfId="665"/>
    <cellStyle name="표준 15" xfId="666"/>
    <cellStyle name="표준 16" xfId="667"/>
    <cellStyle name="표준 168" xfId="668"/>
    <cellStyle name="표준 169" xfId="669"/>
    <cellStyle name="표준 17" xfId="670"/>
    <cellStyle name="표준 170" xfId="671"/>
    <cellStyle name="표준 171" xfId="672"/>
    <cellStyle name="표준 172" xfId="673"/>
    <cellStyle name="표준 173" xfId="674"/>
    <cellStyle name="표준 175" xfId="675"/>
    <cellStyle name="표준 176" xfId="676"/>
    <cellStyle name="표준 177" xfId="677"/>
    <cellStyle name="표준 178" xfId="678"/>
    <cellStyle name="표준 179" xfId="679"/>
    <cellStyle name="표준 18" xfId="680"/>
    <cellStyle name="표준 180" xfId="681"/>
    <cellStyle name="표준 181" xfId="682"/>
    <cellStyle name="표준 182" xfId="683"/>
    <cellStyle name="표준 183" xfId="684"/>
    <cellStyle name="표준 19" xfId="685"/>
    <cellStyle name="표준 2" xfId="10"/>
    <cellStyle name="표준 2 2" xfId="21"/>
    <cellStyle name="표준 2 2 2" xfId="686"/>
    <cellStyle name="표준 2 3" xfId="33"/>
    <cellStyle name="표준 2 3 2" xfId="83"/>
    <cellStyle name="표준 2 3 2 2" xfId="297"/>
    <cellStyle name="표준 2 3 2 3" xfId="190"/>
    <cellStyle name="표준 2 3 3" xfId="251"/>
    <cellStyle name="표준 2 3 4" xfId="144"/>
    <cellStyle name="표준 2 3 5" xfId="687"/>
    <cellStyle name="표준 2 4" xfId="45"/>
    <cellStyle name="표준 2 4 2" xfId="688"/>
    <cellStyle name="표준 2 5" xfId="48"/>
    <cellStyle name="표준 2 5 2" xfId="96"/>
    <cellStyle name="표준 2 5 2 2" xfId="310"/>
    <cellStyle name="표준 2 5 2 3" xfId="203"/>
    <cellStyle name="표준 2 5 2 4" xfId="690"/>
    <cellStyle name="표준 2 5 3" xfId="264"/>
    <cellStyle name="표준 2 5 3 2" xfId="691"/>
    <cellStyle name="표준 2 5 4" xfId="157"/>
    <cellStyle name="표준 2 5 5" xfId="689"/>
    <cellStyle name="표준 2 6" xfId="64"/>
    <cellStyle name="표준 2 6 2" xfId="278"/>
    <cellStyle name="표준 2 6 3" xfId="171"/>
    <cellStyle name="표준 2 6 4" xfId="692"/>
    <cellStyle name="표준 2 7" xfId="232"/>
    <cellStyle name="표준 2 7 2" xfId="693"/>
    <cellStyle name="표준 2 8" xfId="125"/>
    <cellStyle name="표준 2_(붙임2) 시정통계 활용도 의견조사표" xfId="694"/>
    <cellStyle name="표준 20" xfId="695"/>
    <cellStyle name="표준 21" xfId="696"/>
    <cellStyle name="표준 22" xfId="697"/>
    <cellStyle name="표준 23" xfId="698"/>
    <cellStyle name="표준 24" xfId="699"/>
    <cellStyle name="표준 25" xfId="700"/>
    <cellStyle name="표준 26" xfId="701"/>
    <cellStyle name="표준 27" xfId="702"/>
    <cellStyle name="표준 28" xfId="703"/>
    <cellStyle name="표준 29" xfId="704"/>
    <cellStyle name="표준 3" xfId="5"/>
    <cellStyle name="표준 3 2" xfId="28"/>
    <cellStyle name="표준 3 2 2" xfId="78"/>
    <cellStyle name="표준 3 2 2 2" xfId="292"/>
    <cellStyle name="표준 3 2 2 3" xfId="185"/>
    <cellStyle name="표준 3 2 3" xfId="246"/>
    <cellStyle name="표준 3 2 4" xfId="139"/>
    <cellStyle name="표준 3 2 5" xfId="706"/>
    <cellStyle name="표준 3 3" xfId="59"/>
    <cellStyle name="표준 3 3 2" xfId="273"/>
    <cellStyle name="표준 3 3 3" xfId="166"/>
    <cellStyle name="표준 3 3 4" xfId="707"/>
    <cellStyle name="표준 3 4" xfId="227"/>
    <cellStyle name="표준 3 4 2" xfId="708"/>
    <cellStyle name="표준 3 5" xfId="120"/>
    <cellStyle name="표준 3 5 2" xfId="709"/>
    <cellStyle name="표준 3 6" xfId="710"/>
    <cellStyle name="표준 3 7" xfId="705"/>
    <cellStyle name="표준 30" xfId="711"/>
    <cellStyle name="표준 31" xfId="712"/>
    <cellStyle name="표준 32" xfId="713"/>
    <cellStyle name="표준 33" xfId="714"/>
    <cellStyle name="표준 34" xfId="715"/>
    <cellStyle name="표준 35" xfId="716"/>
    <cellStyle name="표준 36" xfId="717"/>
    <cellStyle name="표준 37" xfId="718"/>
    <cellStyle name="표준 38" xfId="719"/>
    <cellStyle name="표준 39" xfId="720"/>
    <cellStyle name="표준 4" xfId="12"/>
    <cellStyle name="표준 4 2" xfId="35"/>
    <cellStyle name="표준 4 2 2" xfId="85"/>
    <cellStyle name="표준 4 2 2 2" xfId="299"/>
    <cellStyle name="표준 4 2 2 3" xfId="192"/>
    <cellStyle name="표준 4 2 3" xfId="253"/>
    <cellStyle name="표준 4 2 4" xfId="146"/>
    <cellStyle name="표준 4 3" xfId="66"/>
    <cellStyle name="표준 4 3 2" xfId="280"/>
    <cellStyle name="표준 4 3 3" xfId="173"/>
    <cellStyle name="표준 4 4" xfId="234"/>
    <cellStyle name="표준 4 5" xfId="127"/>
    <cellStyle name="표준 4 6" xfId="721"/>
    <cellStyle name="표준 40" xfId="722"/>
    <cellStyle name="표준 41" xfId="723"/>
    <cellStyle name="표준 42" xfId="724"/>
    <cellStyle name="표준 43" xfId="725"/>
    <cellStyle name="표준 44" xfId="726"/>
    <cellStyle name="표준 45" xfId="727"/>
    <cellStyle name="표준 5" xfId="14"/>
    <cellStyle name="표준 5 2" xfId="37"/>
    <cellStyle name="표준 5 2 2" xfId="87"/>
    <cellStyle name="표준 5 2 2 2" xfId="301"/>
    <cellStyle name="표준 5 2 2 3" xfId="194"/>
    <cellStyle name="표준 5 2 3" xfId="255"/>
    <cellStyle name="표준 5 2 4" xfId="148"/>
    <cellStyle name="표준 5 3" xfId="68"/>
    <cellStyle name="표준 5 3 2" xfId="282"/>
    <cellStyle name="표준 5 3 3" xfId="175"/>
    <cellStyle name="표준 5 4" xfId="236"/>
    <cellStyle name="표준 5 5" xfId="129"/>
    <cellStyle name="표준 5 6" xfId="728"/>
    <cellStyle name="표준 6" xfId="16"/>
    <cellStyle name="표준 6 2" xfId="39"/>
    <cellStyle name="표준 6 2 2" xfId="89"/>
    <cellStyle name="표준 6 2 2 2" xfId="303"/>
    <cellStyle name="표준 6 2 2 3" xfId="196"/>
    <cellStyle name="표준 6 2 3" xfId="257"/>
    <cellStyle name="표준 6 2 4" xfId="150"/>
    <cellStyle name="표준 6 2 5" xfId="730"/>
    <cellStyle name="표준 6 3" xfId="70"/>
    <cellStyle name="표준 6 3 2" xfId="284"/>
    <cellStyle name="표준 6 3 3" xfId="177"/>
    <cellStyle name="표준 6 3 4" xfId="731"/>
    <cellStyle name="표준 6 4" xfId="238"/>
    <cellStyle name="표준 6 4 2" xfId="732"/>
    <cellStyle name="표준 6 5" xfId="131"/>
    <cellStyle name="표준 6 5 2" xfId="733"/>
    <cellStyle name="표준 6 6" xfId="729"/>
    <cellStyle name="표준 7" xfId="18"/>
    <cellStyle name="표준 7 2" xfId="41"/>
    <cellStyle name="표준 7 2 2" xfId="91"/>
    <cellStyle name="표준 7 2 2 2" xfId="305"/>
    <cellStyle name="표준 7 2 2 3" xfId="198"/>
    <cellStyle name="표준 7 2 3" xfId="259"/>
    <cellStyle name="표준 7 2 4" xfId="152"/>
    <cellStyle name="표준 7 3" xfId="72"/>
    <cellStyle name="표준 7 3 2" xfId="286"/>
    <cellStyle name="표준 7 3 3" xfId="179"/>
    <cellStyle name="표준 7 4" xfId="240"/>
    <cellStyle name="표준 7 5" xfId="133"/>
    <cellStyle name="표준 7 6" xfId="734"/>
    <cellStyle name="표준 79" xfId="735"/>
    <cellStyle name="표준 8" xfId="20"/>
    <cellStyle name="표준 8 2" xfId="43"/>
    <cellStyle name="표준 8 2 2" xfId="93"/>
    <cellStyle name="표준 8 2 2 2" xfId="307"/>
    <cellStyle name="표준 8 2 2 3" xfId="200"/>
    <cellStyle name="표준 8 2 3" xfId="261"/>
    <cellStyle name="표준 8 2 4" xfId="154"/>
    <cellStyle name="표준 8 3" xfId="74"/>
    <cellStyle name="표준 8 3 2" xfId="288"/>
    <cellStyle name="표준 8 3 3" xfId="181"/>
    <cellStyle name="표준 8 4" xfId="242"/>
    <cellStyle name="표준 8 5" xfId="135"/>
    <cellStyle name="표준 8 6" xfId="736"/>
    <cellStyle name="표준 80" xfId="737"/>
    <cellStyle name="표준 87" xfId="738"/>
    <cellStyle name="표준 88" xfId="739"/>
    <cellStyle name="표준 89" xfId="740"/>
    <cellStyle name="표준 9" xfId="22"/>
    <cellStyle name="표준 9 2" xfId="741"/>
    <cellStyle name="표준 90" xfId="742"/>
    <cellStyle name="표준 91" xfId="743"/>
    <cellStyle name="표준 92" xfId="744"/>
    <cellStyle name="표준 94" xfId="745"/>
    <cellStyle name="표준 95" xfId="746"/>
    <cellStyle name="표준 96" xfId="747"/>
    <cellStyle name="표준 97" xfId="748"/>
    <cellStyle name="표준 98" xfId="749"/>
    <cellStyle name="표준 99" xfId="750"/>
    <cellStyle name="표준_-03.인구" xfId="829"/>
    <cellStyle name="표준_03인구" xfId="46"/>
    <cellStyle name="하이퍼링크 2" xfId="751"/>
    <cellStyle name="합산" xfId="752"/>
    <cellStyle name="화폐기호" xfId="753"/>
    <cellStyle name="화폐기호0" xfId="754"/>
  </cellStyles>
  <dxfs count="0"/>
  <tableStyles count="0" defaultTableStyle="TableStyleMedium9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6767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16"/>
  <sheetViews>
    <sheetView tabSelected="1" workbookViewId="0">
      <selection activeCell="A7" sqref="A7"/>
    </sheetView>
  </sheetViews>
  <sheetFormatPr defaultRowHeight="13.5"/>
  <cols>
    <col min="2" max="2" width="44" customWidth="1"/>
  </cols>
  <sheetData>
    <row r="1" spans="1:3" ht="62.25" customHeight="1">
      <c r="A1" s="171" t="s">
        <v>141</v>
      </c>
      <c r="B1" s="172" t="s">
        <v>142</v>
      </c>
      <c r="C1" s="173"/>
    </row>
    <row r="2" spans="1:3" ht="35.1" customHeight="1">
      <c r="A2" s="174"/>
      <c r="B2" s="175"/>
      <c r="C2" s="176"/>
    </row>
    <row r="3" spans="1:3" ht="35.1" customHeight="1">
      <c r="A3" s="174"/>
      <c r="B3" s="177" t="s">
        <v>294</v>
      </c>
      <c r="C3" s="176"/>
    </row>
    <row r="4" spans="1:3" ht="35.1" customHeight="1">
      <c r="A4" s="174"/>
      <c r="B4" s="178" t="s">
        <v>295</v>
      </c>
      <c r="C4" s="176"/>
    </row>
    <row r="5" spans="1:3" ht="35.1" customHeight="1">
      <c r="A5" s="174"/>
      <c r="B5" s="178" t="s">
        <v>347</v>
      </c>
      <c r="C5" s="176"/>
    </row>
    <row r="6" spans="1:3" ht="35.1" customHeight="1">
      <c r="A6" s="174"/>
      <c r="B6" s="177" t="s">
        <v>348</v>
      </c>
      <c r="C6" s="176"/>
    </row>
    <row r="7" spans="1:3" ht="35.1" customHeight="1">
      <c r="A7" s="174"/>
      <c r="B7" s="177" t="s">
        <v>349</v>
      </c>
      <c r="C7" s="176"/>
    </row>
    <row r="8" spans="1:3" ht="35.1" customHeight="1">
      <c r="A8" s="174"/>
      <c r="B8" s="177" t="s">
        <v>167</v>
      </c>
      <c r="C8" s="213"/>
    </row>
    <row r="9" spans="1:3" ht="35.1" customHeight="1">
      <c r="A9" s="174"/>
      <c r="B9" s="177" t="s">
        <v>168</v>
      </c>
      <c r="C9" s="213"/>
    </row>
    <row r="10" spans="1:3" ht="35.1" customHeight="1">
      <c r="A10" s="176"/>
      <c r="B10" s="177" t="s">
        <v>388</v>
      </c>
      <c r="C10" s="176"/>
    </row>
    <row r="11" spans="1:3" ht="35.1" customHeight="1">
      <c r="A11" s="176"/>
      <c r="B11" s="177" t="s">
        <v>389</v>
      </c>
      <c r="C11" s="176"/>
    </row>
    <row r="12" spans="1:3" ht="35.1" customHeight="1">
      <c r="A12" s="176"/>
      <c r="B12" s="177" t="s">
        <v>402</v>
      </c>
    </row>
    <row r="13" spans="1:3" ht="35.1" customHeight="1">
      <c r="A13" s="176"/>
      <c r="B13" s="177" t="s">
        <v>403</v>
      </c>
    </row>
    <row r="14" spans="1:3" ht="35.1" customHeight="1">
      <c r="A14" s="176"/>
    </row>
    <row r="15" spans="1:3" ht="35.1" customHeight="1"/>
    <row r="16" spans="1:3" ht="35.1" customHeight="1"/>
  </sheetData>
  <phoneticPr fontId="1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view="pageBreakPreview" zoomScaleNormal="100" zoomScaleSheetLayoutView="100" workbookViewId="0">
      <selection activeCell="H10" sqref="H10"/>
    </sheetView>
  </sheetViews>
  <sheetFormatPr defaultRowHeight="13.5"/>
  <cols>
    <col min="19" max="19" width="7.77734375" customWidth="1"/>
    <col min="20" max="20" width="11.5546875" style="193" customWidth="1"/>
    <col min="21" max="21" width="8" style="193" customWidth="1"/>
    <col min="22" max="33" width="6.88671875" customWidth="1"/>
  </cols>
  <sheetData>
    <row r="1" spans="1:33" ht="15.75" customHeight="1">
      <c r="A1" s="165" t="s">
        <v>341</v>
      </c>
      <c r="B1" s="193"/>
      <c r="C1" s="193"/>
      <c r="D1" s="193"/>
      <c r="E1" s="193"/>
      <c r="F1" s="165"/>
      <c r="G1" s="166"/>
      <c r="I1" s="165"/>
      <c r="J1" s="166" t="s">
        <v>342</v>
      </c>
      <c r="K1" s="165" t="s">
        <v>343</v>
      </c>
      <c r="L1" s="193"/>
      <c r="M1" s="193"/>
      <c r="N1" s="193"/>
      <c r="O1" s="193"/>
      <c r="P1" s="165"/>
      <c r="Q1" s="166"/>
      <c r="R1" s="193"/>
      <c r="S1" s="165"/>
      <c r="T1" s="166" t="s">
        <v>344</v>
      </c>
      <c r="U1" s="165" t="s">
        <v>345</v>
      </c>
      <c r="V1" s="193"/>
      <c r="W1" s="193"/>
      <c r="X1" s="193"/>
      <c r="Y1" s="193"/>
      <c r="Z1" s="165"/>
      <c r="AA1" s="166"/>
      <c r="AB1" s="193"/>
      <c r="AF1" s="165"/>
      <c r="AG1" s="166" t="s">
        <v>346</v>
      </c>
    </row>
    <row r="2" spans="1:33" ht="40.5" customHeight="1">
      <c r="A2" s="551" t="s">
        <v>246</v>
      </c>
      <c r="B2" s="551"/>
      <c r="C2" s="551"/>
      <c r="D2" s="551"/>
      <c r="E2" s="551"/>
      <c r="F2" s="551"/>
      <c r="G2" s="551"/>
      <c r="H2" s="551"/>
      <c r="I2" s="551"/>
      <c r="J2" s="551"/>
      <c r="K2" s="551" t="s">
        <v>247</v>
      </c>
      <c r="L2" s="551"/>
      <c r="M2" s="551"/>
      <c r="N2" s="551"/>
      <c r="O2" s="551"/>
      <c r="P2" s="551"/>
      <c r="Q2" s="551"/>
      <c r="R2" s="551"/>
      <c r="S2" s="551"/>
      <c r="T2" s="551"/>
      <c r="U2" s="551" t="s">
        <v>248</v>
      </c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</row>
    <row r="3" spans="1:33" ht="30.75" customHeight="1">
      <c r="A3" s="552" t="s">
        <v>245</v>
      </c>
      <c r="B3" s="552"/>
      <c r="C3" s="552"/>
      <c r="D3" s="552"/>
      <c r="E3" s="552"/>
      <c r="F3" s="552"/>
      <c r="G3" s="552"/>
      <c r="H3" s="552"/>
      <c r="I3" s="552"/>
      <c r="J3" s="552"/>
      <c r="K3" s="552" t="s">
        <v>249</v>
      </c>
      <c r="L3" s="552"/>
      <c r="M3" s="552"/>
      <c r="N3" s="552"/>
      <c r="O3" s="552"/>
      <c r="P3" s="552"/>
      <c r="Q3" s="552"/>
      <c r="R3" s="552"/>
      <c r="S3" s="552"/>
      <c r="T3" s="552"/>
      <c r="U3" s="552" t="s">
        <v>249</v>
      </c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</row>
    <row r="4" spans="1:33">
      <c r="A4" s="165" t="s">
        <v>215</v>
      </c>
      <c r="B4" s="193"/>
      <c r="C4" s="193"/>
      <c r="D4" s="193"/>
      <c r="E4" s="193"/>
      <c r="F4" s="99"/>
      <c r="G4" s="100"/>
      <c r="I4" s="595" t="s">
        <v>216</v>
      </c>
      <c r="J4" s="595"/>
      <c r="K4" s="165" t="s">
        <v>215</v>
      </c>
      <c r="L4" s="193"/>
      <c r="M4" s="193"/>
      <c r="N4" s="193"/>
      <c r="O4" s="193"/>
      <c r="P4" s="99"/>
      <c r="Q4" s="100"/>
      <c r="R4" s="193"/>
      <c r="S4" s="595" t="s">
        <v>216</v>
      </c>
      <c r="T4" s="595"/>
      <c r="U4" s="165" t="s">
        <v>215</v>
      </c>
      <c r="V4" s="193"/>
      <c r="W4" s="193"/>
      <c r="X4" s="193"/>
      <c r="Y4" s="193"/>
      <c r="Z4" s="99"/>
      <c r="AA4" s="100"/>
      <c r="AB4" s="193"/>
      <c r="AF4" s="595" t="s">
        <v>216</v>
      </c>
      <c r="AG4" s="595"/>
    </row>
    <row r="5" spans="1:33">
      <c r="A5" s="596" t="s">
        <v>244</v>
      </c>
      <c r="B5" s="599" t="s">
        <v>224</v>
      </c>
      <c r="C5" s="600"/>
      <c r="D5" s="600"/>
      <c r="E5" s="600" t="s">
        <v>225</v>
      </c>
      <c r="F5" s="600"/>
      <c r="G5" s="600"/>
      <c r="H5" s="601" t="s">
        <v>226</v>
      </c>
      <c r="I5" s="600"/>
      <c r="J5" s="600"/>
      <c r="K5" s="600" t="s">
        <v>232</v>
      </c>
      <c r="L5" s="600"/>
      <c r="M5" s="600"/>
      <c r="N5" s="600" t="s">
        <v>227</v>
      </c>
      <c r="O5" s="600"/>
      <c r="P5" s="600"/>
      <c r="Q5" s="611" t="s">
        <v>234</v>
      </c>
      <c r="R5" s="612"/>
      <c r="S5" s="613"/>
      <c r="T5" s="617" t="s">
        <v>140</v>
      </c>
      <c r="U5" s="617" t="s">
        <v>244</v>
      </c>
      <c r="V5" s="600" t="s">
        <v>236</v>
      </c>
      <c r="W5" s="600"/>
      <c r="X5" s="600"/>
      <c r="Y5" s="600" t="s">
        <v>238</v>
      </c>
      <c r="Z5" s="600"/>
      <c r="AA5" s="600"/>
      <c r="AB5" s="600" t="s">
        <v>240</v>
      </c>
      <c r="AC5" s="600"/>
      <c r="AD5" s="600"/>
      <c r="AE5" s="600" t="s">
        <v>242</v>
      </c>
      <c r="AF5" s="600"/>
      <c r="AG5" s="600"/>
    </row>
    <row r="6" spans="1:33" ht="13.5" customHeight="1">
      <c r="A6" s="597"/>
      <c r="B6" s="606" t="s">
        <v>228</v>
      </c>
      <c r="C6" s="607"/>
      <c r="D6" s="607"/>
      <c r="E6" s="608" t="s">
        <v>424</v>
      </c>
      <c r="F6" s="607"/>
      <c r="G6" s="607"/>
      <c r="H6" s="610" t="s">
        <v>229</v>
      </c>
      <c r="I6" s="607"/>
      <c r="J6" s="607"/>
      <c r="K6" s="608" t="s">
        <v>233</v>
      </c>
      <c r="L6" s="607"/>
      <c r="M6" s="607"/>
      <c r="N6" s="608" t="s">
        <v>230</v>
      </c>
      <c r="O6" s="607"/>
      <c r="P6" s="607"/>
      <c r="Q6" s="614" t="s">
        <v>235</v>
      </c>
      <c r="R6" s="615"/>
      <c r="S6" s="616"/>
      <c r="T6" s="618"/>
      <c r="U6" s="618"/>
      <c r="V6" s="608" t="s">
        <v>237</v>
      </c>
      <c r="W6" s="607"/>
      <c r="X6" s="607"/>
      <c r="Y6" s="608" t="s">
        <v>239</v>
      </c>
      <c r="Z6" s="607"/>
      <c r="AA6" s="607"/>
      <c r="AB6" s="608" t="s">
        <v>241</v>
      </c>
      <c r="AC6" s="607"/>
      <c r="AD6" s="607"/>
      <c r="AE6" s="608" t="s">
        <v>243</v>
      </c>
      <c r="AF6" s="607"/>
      <c r="AG6" s="607"/>
    </row>
    <row r="7" spans="1:33" ht="20.25" customHeight="1">
      <c r="A7" s="597"/>
      <c r="B7" s="602"/>
      <c r="C7" s="604" t="s">
        <v>184</v>
      </c>
      <c r="D7" s="605" t="s">
        <v>231</v>
      </c>
      <c r="E7" s="609"/>
      <c r="F7" s="604" t="s">
        <v>184</v>
      </c>
      <c r="G7" s="605" t="s">
        <v>231</v>
      </c>
      <c r="H7" s="609"/>
      <c r="I7" s="604" t="s">
        <v>184</v>
      </c>
      <c r="J7" s="605" t="s">
        <v>231</v>
      </c>
      <c r="K7" s="609"/>
      <c r="L7" s="604" t="s">
        <v>184</v>
      </c>
      <c r="M7" s="605" t="s">
        <v>231</v>
      </c>
      <c r="N7" s="609"/>
      <c r="O7" s="604" t="s">
        <v>184</v>
      </c>
      <c r="P7" s="605" t="s">
        <v>231</v>
      </c>
      <c r="Q7" s="609"/>
      <c r="R7" s="604" t="s">
        <v>184</v>
      </c>
      <c r="S7" s="605" t="s">
        <v>231</v>
      </c>
      <c r="T7" s="618"/>
      <c r="U7" s="618"/>
      <c r="V7" s="609"/>
      <c r="W7" s="604" t="s">
        <v>184</v>
      </c>
      <c r="X7" s="605" t="s">
        <v>231</v>
      </c>
      <c r="Y7" s="609"/>
      <c r="Z7" s="604" t="s">
        <v>184</v>
      </c>
      <c r="AA7" s="605" t="s">
        <v>231</v>
      </c>
      <c r="AB7" s="609"/>
      <c r="AC7" s="604" t="s">
        <v>184</v>
      </c>
      <c r="AD7" s="605" t="s">
        <v>231</v>
      </c>
      <c r="AE7" s="609"/>
      <c r="AF7" s="604" t="s">
        <v>184</v>
      </c>
      <c r="AG7" s="605" t="s">
        <v>231</v>
      </c>
    </row>
    <row r="8" spans="1:33" ht="27" customHeight="1">
      <c r="A8" s="598"/>
      <c r="B8" s="603"/>
      <c r="C8" s="604"/>
      <c r="D8" s="605"/>
      <c r="E8" s="605"/>
      <c r="F8" s="604"/>
      <c r="G8" s="605"/>
      <c r="H8" s="605"/>
      <c r="I8" s="604"/>
      <c r="J8" s="605"/>
      <c r="K8" s="605"/>
      <c r="L8" s="604"/>
      <c r="M8" s="605"/>
      <c r="N8" s="605"/>
      <c r="O8" s="604"/>
      <c r="P8" s="605"/>
      <c r="Q8" s="605"/>
      <c r="R8" s="604"/>
      <c r="S8" s="605"/>
      <c r="T8" s="619"/>
      <c r="U8" s="619"/>
      <c r="V8" s="605"/>
      <c r="W8" s="604"/>
      <c r="X8" s="605"/>
      <c r="Y8" s="605"/>
      <c r="Z8" s="604"/>
      <c r="AA8" s="605"/>
      <c r="AB8" s="605"/>
      <c r="AC8" s="604"/>
      <c r="AD8" s="605"/>
      <c r="AE8" s="605"/>
      <c r="AF8" s="604"/>
      <c r="AG8" s="605"/>
    </row>
    <row r="9" spans="1:33" ht="39.950000000000003" customHeight="1">
      <c r="A9" s="305" t="s">
        <v>204</v>
      </c>
      <c r="B9" s="292">
        <v>2421</v>
      </c>
      <c r="C9" s="163">
        <v>1493</v>
      </c>
      <c r="D9" s="163">
        <v>928</v>
      </c>
      <c r="E9" s="163">
        <v>301</v>
      </c>
      <c r="F9" s="163">
        <v>97</v>
      </c>
      <c r="G9" s="163">
        <v>204</v>
      </c>
      <c r="H9" s="163">
        <v>29</v>
      </c>
      <c r="I9" s="163">
        <v>9</v>
      </c>
      <c r="J9" s="337">
        <v>20</v>
      </c>
      <c r="K9" s="292">
        <v>6</v>
      </c>
      <c r="L9" s="163">
        <v>4</v>
      </c>
      <c r="M9" s="163">
        <v>2</v>
      </c>
      <c r="N9" s="163">
        <v>30</v>
      </c>
      <c r="O9" s="163">
        <v>6</v>
      </c>
      <c r="P9" s="163">
        <v>24</v>
      </c>
      <c r="Q9" s="163">
        <v>170</v>
      </c>
      <c r="R9" s="163">
        <v>99</v>
      </c>
      <c r="S9" s="337">
        <v>71</v>
      </c>
      <c r="T9" s="293" t="s">
        <v>204</v>
      </c>
      <c r="U9" s="276" t="s">
        <v>204</v>
      </c>
      <c r="V9" s="292">
        <v>185</v>
      </c>
      <c r="W9" s="163">
        <v>183</v>
      </c>
      <c r="X9" s="163">
        <v>2</v>
      </c>
      <c r="Y9" s="163">
        <v>6</v>
      </c>
      <c r="Z9" s="163">
        <v>3</v>
      </c>
      <c r="AA9" s="163">
        <v>3</v>
      </c>
      <c r="AB9" s="163">
        <v>142</v>
      </c>
      <c r="AC9" s="163">
        <v>140</v>
      </c>
      <c r="AD9" s="163">
        <v>2</v>
      </c>
      <c r="AE9" s="163">
        <v>1552</v>
      </c>
      <c r="AF9" s="163">
        <v>952</v>
      </c>
      <c r="AG9" s="337">
        <v>600</v>
      </c>
    </row>
    <row r="10" spans="1:33" ht="39.950000000000003" customHeight="1">
      <c r="A10" s="305" t="s">
        <v>205</v>
      </c>
      <c r="B10" s="292">
        <v>1752</v>
      </c>
      <c r="C10" s="163">
        <v>1116</v>
      </c>
      <c r="D10" s="163">
        <v>636</v>
      </c>
      <c r="E10" s="163">
        <v>691</v>
      </c>
      <c r="F10" s="163">
        <v>300</v>
      </c>
      <c r="G10" s="163">
        <v>391</v>
      </c>
      <c r="H10" s="163">
        <v>35</v>
      </c>
      <c r="I10" s="163">
        <v>15</v>
      </c>
      <c r="J10" s="337">
        <v>20</v>
      </c>
      <c r="K10" s="292">
        <v>7</v>
      </c>
      <c r="L10" s="163">
        <v>6</v>
      </c>
      <c r="M10" s="163">
        <v>1</v>
      </c>
      <c r="N10" s="163">
        <v>41</v>
      </c>
      <c r="O10" s="163">
        <v>6</v>
      </c>
      <c r="P10" s="163">
        <v>35</v>
      </c>
      <c r="Q10" s="163">
        <v>178</v>
      </c>
      <c r="R10" s="163">
        <v>96</v>
      </c>
      <c r="S10" s="337">
        <v>82</v>
      </c>
      <c r="T10" s="293" t="s">
        <v>205</v>
      </c>
      <c r="U10" s="276" t="s">
        <v>205</v>
      </c>
      <c r="V10" s="292">
        <v>210</v>
      </c>
      <c r="W10" s="163">
        <v>208</v>
      </c>
      <c r="X10" s="163">
        <v>2</v>
      </c>
      <c r="Y10" s="163">
        <v>11</v>
      </c>
      <c r="Z10" s="163">
        <v>6</v>
      </c>
      <c r="AA10" s="163">
        <v>5</v>
      </c>
      <c r="AB10" s="163" t="s">
        <v>148</v>
      </c>
      <c r="AC10" s="163" t="s">
        <v>148</v>
      </c>
      <c r="AD10" s="163" t="s">
        <v>148</v>
      </c>
      <c r="AE10" s="163">
        <v>579</v>
      </c>
      <c r="AF10" s="163">
        <v>479</v>
      </c>
      <c r="AG10" s="337">
        <v>100</v>
      </c>
    </row>
    <row r="11" spans="1:33" ht="39.950000000000003" customHeight="1">
      <c r="A11" s="299" t="s">
        <v>136</v>
      </c>
      <c r="B11" s="292">
        <v>2311</v>
      </c>
      <c r="C11" s="268">
        <v>1359</v>
      </c>
      <c r="D11" s="268">
        <v>952</v>
      </c>
      <c r="E11" s="268">
        <v>261</v>
      </c>
      <c r="F11" s="268">
        <v>74</v>
      </c>
      <c r="G11" s="268">
        <v>187</v>
      </c>
      <c r="H11" s="268">
        <v>31</v>
      </c>
      <c r="I11" s="268">
        <v>14</v>
      </c>
      <c r="J11" s="291">
        <v>17</v>
      </c>
      <c r="K11" s="292">
        <v>9</v>
      </c>
      <c r="L11" s="268">
        <v>6</v>
      </c>
      <c r="M11" s="268">
        <v>3</v>
      </c>
      <c r="N11" s="268">
        <v>41</v>
      </c>
      <c r="O11" s="268">
        <v>2</v>
      </c>
      <c r="P11" s="268">
        <v>39</v>
      </c>
      <c r="Q11" s="268">
        <v>183</v>
      </c>
      <c r="R11" s="268">
        <v>102</v>
      </c>
      <c r="S11" s="291">
        <v>81</v>
      </c>
      <c r="T11" s="301" t="s">
        <v>137</v>
      </c>
      <c r="U11" s="281" t="s">
        <v>137</v>
      </c>
      <c r="V11" s="292">
        <v>176</v>
      </c>
      <c r="W11" s="163">
        <v>174</v>
      </c>
      <c r="X11" s="163">
        <v>2</v>
      </c>
      <c r="Y11" s="163">
        <v>9</v>
      </c>
      <c r="Z11" s="163">
        <v>7</v>
      </c>
      <c r="AA11" s="163">
        <v>2</v>
      </c>
      <c r="AB11" s="163">
        <v>128</v>
      </c>
      <c r="AC11" s="163">
        <v>126</v>
      </c>
      <c r="AD11" s="163">
        <v>2</v>
      </c>
      <c r="AE11" s="163">
        <v>1473</v>
      </c>
      <c r="AF11" s="163">
        <v>854</v>
      </c>
      <c r="AG11" s="337">
        <v>619</v>
      </c>
    </row>
    <row r="12" spans="1:33" ht="39.950000000000003" customHeight="1">
      <c r="A12" s="299" t="s">
        <v>410</v>
      </c>
      <c r="B12" s="338">
        <v>2148</v>
      </c>
      <c r="C12" s="353">
        <v>1234</v>
      </c>
      <c r="D12" s="353">
        <v>914</v>
      </c>
      <c r="E12" s="353">
        <v>251</v>
      </c>
      <c r="F12" s="353">
        <v>67</v>
      </c>
      <c r="G12" s="353">
        <v>184</v>
      </c>
      <c r="H12" s="353">
        <v>32</v>
      </c>
      <c r="I12" s="353">
        <v>18</v>
      </c>
      <c r="J12" s="339">
        <v>14</v>
      </c>
      <c r="K12" s="338">
        <v>10</v>
      </c>
      <c r="L12" s="353">
        <v>7</v>
      </c>
      <c r="M12" s="353">
        <v>3</v>
      </c>
      <c r="N12" s="353">
        <v>44</v>
      </c>
      <c r="O12" s="353">
        <v>3</v>
      </c>
      <c r="P12" s="353">
        <v>41</v>
      </c>
      <c r="Q12" s="353">
        <v>178</v>
      </c>
      <c r="R12" s="353">
        <v>100</v>
      </c>
      <c r="S12" s="339">
        <v>78</v>
      </c>
      <c r="T12" s="301" t="s">
        <v>410</v>
      </c>
      <c r="U12" s="355" t="s">
        <v>410</v>
      </c>
      <c r="V12" s="452">
        <v>169</v>
      </c>
      <c r="W12" s="453">
        <v>167</v>
      </c>
      <c r="X12" s="453">
        <v>2</v>
      </c>
      <c r="Y12" s="453">
        <v>8</v>
      </c>
      <c r="Z12" s="453">
        <v>7</v>
      </c>
      <c r="AA12" s="453">
        <v>1</v>
      </c>
      <c r="AB12" s="453">
        <v>107</v>
      </c>
      <c r="AC12" s="453">
        <v>104</v>
      </c>
      <c r="AD12" s="453">
        <v>3</v>
      </c>
      <c r="AE12" s="453">
        <v>1349</v>
      </c>
      <c r="AF12" s="453">
        <v>761</v>
      </c>
      <c r="AG12" s="454">
        <v>588</v>
      </c>
    </row>
    <row r="13" spans="1:33" s="211" customFormat="1" ht="39.950000000000003" customHeight="1">
      <c r="A13" s="277" t="s">
        <v>429</v>
      </c>
      <c r="B13" s="443">
        <v>2275</v>
      </c>
      <c r="C13" s="443">
        <v>1356</v>
      </c>
      <c r="D13" s="443">
        <v>919</v>
      </c>
      <c r="E13" s="443">
        <v>571</v>
      </c>
      <c r="F13" s="443">
        <v>241</v>
      </c>
      <c r="G13" s="443">
        <v>330</v>
      </c>
      <c r="H13" s="443">
        <v>21</v>
      </c>
      <c r="I13" s="443">
        <v>16</v>
      </c>
      <c r="J13" s="443">
        <v>5</v>
      </c>
      <c r="K13" s="443">
        <v>8</v>
      </c>
      <c r="L13" s="443">
        <v>5</v>
      </c>
      <c r="M13" s="443">
        <v>3</v>
      </c>
      <c r="N13" s="443">
        <v>49</v>
      </c>
      <c r="O13" s="443">
        <v>3</v>
      </c>
      <c r="P13" s="443">
        <v>46</v>
      </c>
      <c r="Q13" s="443">
        <v>174</v>
      </c>
      <c r="R13" s="443">
        <v>89</v>
      </c>
      <c r="S13" s="443">
        <v>85</v>
      </c>
      <c r="T13" s="444" t="s">
        <v>429</v>
      </c>
      <c r="U13" s="306" t="s">
        <v>429</v>
      </c>
      <c r="V13" s="449">
        <v>217</v>
      </c>
      <c r="W13" s="450">
        <v>215</v>
      </c>
      <c r="X13" s="450">
        <v>2</v>
      </c>
      <c r="Y13" s="450">
        <v>5</v>
      </c>
      <c r="Z13" s="450">
        <v>5</v>
      </c>
      <c r="AA13" s="450">
        <v>0</v>
      </c>
      <c r="AB13" s="450">
        <v>116</v>
      </c>
      <c r="AC13" s="450">
        <v>112</v>
      </c>
      <c r="AD13" s="450">
        <v>4</v>
      </c>
      <c r="AE13" s="450">
        <v>1114</v>
      </c>
      <c r="AF13" s="450">
        <v>670</v>
      </c>
      <c r="AG13" s="451">
        <v>444</v>
      </c>
    </row>
    <row r="14" spans="1:33" ht="39.950000000000003" customHeight="1">
      <c r="A14" s="274" t="s">
        <v>416</v>
      </c>
      <c r="B14" s="438">
        <v>419</v>
      </c>
      <c r="C14" s="439">
        <v>218</v>
      </c>
      <c r="D14" s="440">
        <v>201</v>
      </c>
      <c r="E14" s="440">
        <v>136</v>
      </c>
      <c r="F14" s="440">
        <v>59</v>
      </c>
      <c r="G14" s="440">
        <v>77</v>
      </c>
      <c r="H14" s="440">
        <v>6</v>
      </c>
      <c r="I14" s="441">
        <v>5</v>
      </c>
      <c r="J14" s="440">
        <v>1</v>
      </c>
      <c r="K14" s="441">
        <v>3</v>
      </c>
      <c r="L14" s="441">
        <v>2</v>
      </c>
      <c r="M14" s="441">
        <v>1</v>
      </c>
      <c r="N14" s="440">
        <v>8</v>
      </c>
      <c r="O14" s="441">
        <v>1</v>
      </c>
      <c r="P14" s="440">
        <v>7</v>
      </c>
      <c r="Q14" s="440">
        <v>15</v>
      </c>
      <c r="R14" s="440">
        <v>3</v>
      </c>
      <c r="S14" s="442">
        <v>12</v>
      </c>
      <c r="T14" s="302" t="s">
        <v>350</v>
      </c>
      <c r="U14" s="307" t="s">
        <v>416</v>
      </c>
      <c r="V14" s="445">
        <v>21</v>
      </c>
      <c r="W14" s="429">
        <v>21</v>
      </c>
      <c r="X14" s="429">
        <v>0</v>
      </c>
      <c r="Y14" s="446">
        <v>1</v>
      </c>
      <c r="Z14" s="446">
        <v>1</v>
      </c>
      <c r="AA14" s="429">
        <v>0</v>
      </c>
      <c r="AB14" s="429">
        <v>11</v>
      </c>
      <c r="AC14" s="429">
        <v>11</v>
      </c>
      <c r="AD14" s="429">
        <v>0</v>
      </c>
      <c r="AE14" s="428">
        <v>218</v>
      </c>
      <c r="AF14" s="428">
        <v>115</v>
      </c>
      <c r="AG14" s="430">
        <v>103</v>
      </c>
    </row>
    <row r="15" spans="1:33" ht="39.950000000000003" customHeight="1">
      <c r="A15" s="274" t="s">
        <v>417</v>
      </c>
      <c r="B15" s="426">
        <v>548</v>
      </c>
      <c r="C15" s="427">
        <v>309</v>
      </c>
      <c r="D15" s="428">
        <v>239</v>
      </c>
      <c r="E15" s="428">
        <v>159</v>
      </c>
      <c r="F15" s="428">
        <v>69</v>
      </c>
      <c r="G15" s="428">
        <v>90</v>
      </c>
      <c r="H15" s="428">
        <v>4</v>
      </c>
      <c r="I15" s="428">
        <v>3</v>
      </c>
      <c r="J15" s="428">
        <v>1</v>
      </c>
      <c r="K15" s="429">
        <v>3</v>
      </c>
      <c r="L15" s="429">
        <v>1</v>
      </c>
      <c r="M15" s="429">
        <v>2</v>
      </c>
      <c r="N15" s="428">
        <v>11</v>
      </c>
      <c r="O15" s="429">
        <v>0</v>
      </c>
      <c r="P15" s="428">
        <v>11</v>
      </c>
      <c r="Q15" s="428">
        <v>37</v>
      </c>
      <c r="R15" s="429">
        <v>11</v>
      </c>
      <c r="S15" s="430">
        <v>26</v>
      </c>
      <c r="T15" s="302" t="s">
        <v>351</v>
      </c>
      <c r="U15" s="307" t="s">
        <v>417</v>
      </c>
      <c r="V15" s="445">
        <v>37</v>
      </c>
      <c r="W15" s="429">
        <v>35</v>
      </c>
      <c r="X15" s="429">
        <v>2</v>
      </c>
      <c r="Y15" s="446">
        <v>0</v>
      </c>
      <c r="Z15" s="446">
        <v>0</v>
      </c>
      <c r="AA15" s="429">
        <v>0</v>
      </c>
      <c r="AB15" s="429">
        <v>71</v>
      </c>
      <c r="AC15" s="429">
        <v>68</v>
      </c>
      <c r="AD15" s="429">
        <v>3</v>
      </c>
      <c r="AE15" s="428">
        <v>226</v>
      </c>
      <c r="AF15" s="428">
        <v>122</v>
      </c>
      <c r="AG15" s="430">
        <v>104</v>
      </c>
    </row>
    <row r="16" spans="1:33" ht="39.950000000000003" customHeight="1">
      <c r="A16" s="274" t="s">
        <v>418</v>
      </c>
      <c r="B16" s="426">
        <v>233</v>
      </c>
      <c r="C16" s="427">
        <v>118</v>
      </c>
      <c r="D16" s="428">
        <v>115</v>
      </c>
      <c r="E16" s="428">
        <v>54</v>
      </c>
      <c r="F16" s="428">
        <v>18</v>
      </c>
      <c r="G16" s="428">
        <v>36</v>
      </c>
      <c r="H16" s="428">
        <v>3</v>
      </c>
      <c r="I16" s="428">
        <v>2</v>
      </c>
      <c r="J16" s="428">
        <v>1</v>
      </c>
      <c r="K16" s="429">
        <v>2</v>
      </c>
      <c r="L16" s="429">
        <v>2</v>
      </c>
      <c r="M16" s="429">
        <v>0</v>
      </c>
      <c r="N16" s="428">
        <v>6</v>
      </c>
      <c r="O16" s="429">
        <v>0</v>
      </c>
      <c r="P16" s="428">
        <v>6</v>
      </c>
      <c r="Q16" s="428">
        <v>9</v>
      </c>
      <c r="R16" s="428">
        <v>1</v>
      </c>
      <c r="S16" s="430">
        <v>8</v>
      </c>
      <c r="T16" s="302" t="s">
        <v>161</v>
      </c>
      <c r="U16" s="307" t="s">
        <v>418</v>
      </c>
      <c r="V16" s="445">
        <v>15</v>
      </c>
      <c r="W16" s="429">
        <v>15</v>
      </c>
      <c r="X16" s="429">
        <v>0</v>
      </c>
      <c r="Y16" s="446">
        <v>1</v>
      </c>
      <c r="Z16" s="446">
        <v>1</v>
      </c>
      <c r="AA16" s="429">
        <v>0</v>
      </c>
      <c r="AB16" s="429">
        <v>12</v>
      </c>
      <c r="AC16" s="429">
        <v>12</v>
      </c>
      <c r="AD16" s="429">
        <v>0</v>
      </c>
      <c r="AE16" s="428">
        <v>131</v>
      </c>
      <c r="AF16" s="428">
        <v>67</v>
      </c>
      <c r="AG16" s="430">
        <v>64</v>
      </c>
    </row>
    <row r="17" spans="1:33" ht="39.950000000000003" customHeight="1">
      <c r="A17" s="274" t="s">
        <v>419</v>
      </c>
      <c r="B17" s="426">
        <v>367</v>
      </c>
      <c r="C17" s="427">
        <v>311</v>
      </c>
      <c r="D17" s="428">
        <v>56</v>
      </c>
      <c r="E17" s="428">
        <v>16</v>
      </c>
      <c r="F17" s="431">
        <v>3</v>
      </c>
      <c r="G17" s="428">
        <v>13</v>
      </c>
      <c r="H17" s="428">
        <v>2</v>
      </c>
      <c r="I17" s="428">
        <v>2</v>
      </c>
      <c r="J17" s="428" t="s">
        <v>432</v>
      </c>
      <c r="K17" s="429">
        <v>0</v>
      </c>
      <c r="L17" s="429">
        <v>0</v>
      </c>
      <c r="M17" s="429">
        <v>0</v>
      </c>
      <c r="N17" s="428">
        <v>3</v>
      </c>
      <c r="O17" s="429">
        <v>1</v>
      </c>
      <c r="P17" s="428">
        <v>2</v>
      </c>
      <c r="Q17" s="428">
        <v>7</v>
      </c>
      <c r="R17" s="428">
        <v>3</v>
      </c>
      <c r="S17" s="430">
        <v>4</v>
      </c>
      <c r="T17" s="302" t="s">
        <v>352</v>
      </c>
      <c r="U17" s="307" t="s">
        <v>419</v>
      </c>
      <c r="V17" s="445">
        <v>128</v>
      </c>
      <c r="W17" s="429">
        <v>128</v>
      </c>
      <c r="X17" s="429">
        <v>0</v>
      </c>
      <c r="Y17" s="446">
        <v>2</v>
      </c>
      <c r="Z17" s="446">
        <v>2</v>
      </c>
      <c r="AA17" s="429">
        <v>0</v>
      </c>
      <c r="AB17" s="429">
        <v>5</v>
      </c>
      <c r="AC17" s="429">
        <v>5</v>
      </c>
      <c r="AD17" s="429">
        <v>0</v>
      </c>
      <c r="AE17" s="428">
        <v>204</v>
      </c>
      <c r="AF17" s="428">
        <v>167</v>
      </c>
      <c r="AG17" s="430">
        <v>37</v>
      </c>
    </row>
    <row r="18" spans="1:33" ht="39.950000000000003" customHeight="1">
      <c r="A18" s="274" t="s">
        <v>420</v>
      </c>
      <c r="B18" s="426">
        <v>355</v>
      </c>
      <c r="C18" s="427">
        <v>249</v>
      </c>
      <c r="D18" s="428">
        <v>106</v>
      </c>
      <c r="E18" s="428">
        <v>91</v>
      </c>
      <c r="F18" s="428">
        <v>45</v>
      </c>
      <c r="G18" s="428">
        <v>46</v>
      </c>
      <c r="H18" s="428">
        <v>2</v>
      </c>
      <c r="I18" s="428">
        <v>1</v>
      </c>
      <c r="J18" s="428">
        <v>1</v>
      </c>
      <c r="K18" s="429">
        <v>0</v>
      </c>
      <c r="L18" s="429">
        <v>0</v>
      </c>
      <c r="M18" s="429">
        <v>0</v>
      </c>
      <c r="N18" s="428">
        <v>4</v>
      </c>
      <c r="O18" s="429">
        <v>0</v>
      </c>
      <c r="P18" s="428">
        <v>4</v>
      </c>
      <c r="Q18" s="428">
        <v>42</v>
      </c>
      <c r="R18" s="428">
        <v>30</v>
      </c>
      <c r="S18" s="430">
        <v>12</v>
      </c>
      <c r="T18" s="302" t="s">
        <v>353</v>
      </c>
      <c r="U18" s="307" t="s">
        <v>420</v>
      </c>
      <c r="V18" s="445">
        <v>16</v>
      </c>
      <c r="W18" s="429">
        <v>16</v>
      </c>
      <c r="X18" s="429">
        <v>0</v>
      </c>
      <c r="Y18" s="446">
        <v>0</v>
      </c>
      <c r="Z18" s="446">
        <v>0</v>
      </c>
      <c r="AA18" s="429">
        <v>0</v>
      </c>
      <c r="AB18" s="429">
        <v>17</v>
      </c>
      <c r="AC18" s="429">
        <v>16</v>
      </c>
      <c r="AD18" s="429">
        <v>1</v>
      </c>
      <c r="AE18" s="428">
        <v>183</v>
      </c>
      <c r="AF18" s="428">
        <v>141</v>
      </c>
      <c r="AG18" s="430">
        <v>42</v>
      </c>
    </row>
    <row r="19" spans="1:33" ht="39.950000000000003" customHeight="1">
      <c r="A19" s="274" t="s">
        <v>421</v>
      </c>
      <c r="B19" s="426">
        <v>135</v>
      </c>
      <c r="C19" s="427">
        <v>35</v>
      </c>
      <c r="D19" s="428">
        <v>100</v>
      </c>
      <c r="E19" s="428">
        <v>36</v>
      </c>
      <c r="F19" s="428">
        <v>8</v>
      </c>
      <c r="G19" s="428">
        <v>28</v>
      </c>
      <c r="H19" s="428">
        <v>2</v>
      </c>
      <c r="I19" s="428">
        <v>2</v>
      </c>
      <c r="J19" s="428" t="s">
        <v>432</v>
      </c>
      <c r="K19" s="429">
        <v>0</v>
      </c>
      <c r="L19" s="429">
        <v>0</v>
      </c>
      <c r="M19" s="429">
        <v>0</v>
      </c>
      <c r="N19" s="428">
        <v>11</v>
      </c>
      <c r="O19" s="429">
        <v>1</v>
      </c>
      <c r="P19" s="428">
        <v>10</v>
      </c>
      <c r="Q19" s="428">
        <v>15</v>
      </c>
      <c r="R19" s="428">
        <v>2</v>
      </c>
      <c r="S19" s="430">
        <v>13</v>
      </c>
      <c r="T19" s="302" t="s">
        <v>354</v>
      </c>
      <c r="U19" s="307" t="s">
        <v>421</v>
      </c>
      <c r="V19" s="445">
        <v>0</v>
      </c>
      <c r="W19" s="429">
        <v>0</v>
      </c>
      <c r="X19" s="429">
        <v>0</v>
      </c>
      <c r="Y19" s="446">
        <v>1</v>
      </c>
      <c r="Z19" s="446">
        <v>1</v>
      </c>
      <c r="AA19" s="429">
        <v>0</v>
      </c>
      <c r="AB19" s="429">
        <v>0</v>
      </c>
      <c r="AC19" s="429">
        <v>0</v>
      </c>
      <c r="AD19" s="429">
        <v>0</v>
      </c>
      <c r="AE19" s="428">
        <v>70</v>
      </c>
      <c r="AF19" s="428">
        <v>21</v>
      </c>
      <c r="AG19" s="430">
        <v>49</v>
      </c>
    </row>
    <row r="20" spans="1:33" ht="39.950000000000003" customHeight="1">
      <c r="A20" s="274" t="s">
        <v>422</v>
      </c>
      <c r="B20" s="426">
        <v>49</v>
      </c>
      <c r="C20" s="427">
        <v>15</v>
      </c>
      <c r="D20" s="428">
        <v>34</v>
      </c>
      <c r="E20" s="428">
        <v>25</v>
      </c>
      <c r="F20" s="428">
        <v>9</v>
      </c>
      <c r="G20" s="428">
        <v>16</v>
      </c>
      <c r="H20" s="428">
        <v>2</v>
      </c>
      <c r="I20" s="428">
        <v>1</v>
      </c>
      <c r="J20" s="428">
        <v>1</v>
      </c>
      <c r="K20" s="429">
        <v>0</v>
      </c>
      <c r="L20" s="429">
        <v>0</v>
      </c>
      <c r="M20" s="429">
        <v>0</v>
      </c>
      <c r="N20" s="428">
        <v>3</v>
      </c>
      <c r="O20" s="429">
        <v>0</v>
      </c>
      <c r="P20" s="428">
        <v>3</v>
      </c>
      <c r="Q20" s="428">
        <v>1</v>
      </c>
      <c r="R20" s="428">
        <v>1</v>
      </c>
      <c r="S20" s="430">
        <v>0</v>
      </c>
      <c r="T20" s="302" t="s">
        <v>355</v>
      </c>
      <c r="U20" s="307" t="s">
        <v>422</v>
      </c>
      <c r="V20" s="445">
        <v>0</v>
      </c>
      <c r="W20" s="429">
        <v>0</v>
      </c>
      <c r="X20" s="429">
        <v>0</v>
      </c>
      <c r="Y20" s="446">
        <v>0</v>
      </c>
      <c r="Z20" s="446">
        <v>0</v>
      </c>
      <c r="AA20" s="429">
        <v>0</v>
      </c>
      <c r="AB20" s="429">
        <v>0</v>
      </c>
      <c r="AC20" s="429">
        <v>0</v>
      </c>
      <c r="AD20" s="429">
        <v>0</v>
      </c>
      <c r="AE20" s="428">
        <v>18</v>
      </c>
      <c r="AF20" s="428">
        <v>4</v>
      </c>
      <c r="AG20" s="430">
        <v>14</v>
      </c>
    </row>
    <row r="21" spans="1:33" ht="39.950000000000003" customHeight="1">
      <c r="A21" s="275" t="s">
        <v>423</v>
      </c>
      <c r="B21" s="432">
        <v>169</v>
      </c>
      <c r="C21" s="433">
        <v>101</v>
      </c>
      <c r="D21" s="434">
        <v>68</v>
      </c>
      <c r="E21" s="434">
        <v>54</v>
      </c>
      <c r="F21" s="434">
        <v>30</v>
      </c>
      <c r="G21" s="434">
        <v>24</v>
      </c>
      <c r="H21" s="435">
        <v>0</v>
      </c>
      <c r="I21" s="435">
        <v>0</v>
      </c>
      <c r="J21" s="435">
        <v>0</v>
      </c>
      <c r="K21" s="435">
        <v>0</v>
      </c>
      <c r="L21" s="435">
        <v>0</v>
      </c>
      <c r="M21" s="435">
        <v>0</v>
      </c>
      <c r="N21" s="436">
        <v>3</v>
      </c>
      <c r="O21" s="435">
        <v>0</v>
      </c>
      <c r="P21" s="434">
        <v>3</v>
      </c>
      <c r="Q21" s="434">
        <v>48</v>
      </c>
      <c r="R21" s="434">
        <v>38</v>
      </c>
      <c r="S21" s="437">
        <v>10</v>
      </c>
      <c r="T21" s="303" t="s">
        <v>356</v>
      </c>
      <c r="U21" s="308" t="s">
        <v>423</v>
      </c>
      <c r="V21" s="447">
        <v>0</v>
      </c>
      <c r="W21" s="435">
        <v>0</v>
      </c>
      <c r="X21" s="435">
        <v>0</v>
      </c>
      <c r="Y21" s="448">
        <v>0</v>
      </c>
      <c r="Z21" s="448">
        <v>0</v>
      </c>
      <c r="AA21" s="435">
        <v>0</v>
      </c>
      <c r="AB21" s="435">
        <v>0</v>
      </c>
      <c r="AC21" s="435">
        <v>0</v>
      </c>
      <c r="AD21" s="435">
        <v>0</v>
      </c>
      <c r="AE21" s="434">
        <v>64</v>
      </c>
      <c r="AF21" s="434">
        <v>33</v>
      </c>
      <c r="AG21" s="437">
        <v>31</v>
      </c>
    </row>
    <row r="22" spans="1:33">
      <c r="A22" s="594" t="s">
        <v>250</v>
      </c>
      <c r="B22" s="594"/>
      <c r="C22" s="594"/>
      <c r="P22" s="593" t="s">
        <v>430</v>
      </c>
      <c r="Q22" s="593"/>
      <c r="R22" s="593"/>
      <c r="S22" s="593"/>
      <c r="T22" s="593"/>
      <c r="U22" s="594" t="s">
        <v>250</v>
      </c>
      <c r="V22" s="594"/>
      <c r="W22" s="594"/>
    </row>
  </sheetData>
  <mergeCells count="65">
    <mergeCell ref="K7:K8"/>
    <mergeCell ref="M7:M8"/>
    <mergeCell ref="N7:N8"/>
    <mergeCell ref="V6:X6"/>
    <mergeCell ref="O7:O8"/>
    <mergeCell ref="Q7:Q8"/>
    <mergeCell ref="R7:R8"/>
    <mergeCell ref="S7:S8"/>
    <mergeCell ref="V7:V8"/>
    <mergeCell ref="W7:W8"/>
    <mergeCell ref="X7:X8"/>
    <mergeCell ref="P7:P8"/>
    <mergeCell ref="G7:G8"/>
    <mergeCell ref="E7:E8"/>
    <mergeCell ref="V5:X5"/>
    <mergeCell ref="H6:J6"/>
    <mergeCell ref="K6:M6"/>
    <mergeCell ref="N6:P6"/>
    <mergeCell ref="K5:M5"/>
    <mergeCell ref="Q5:S5"/>
    <mergeCell ref="Q6:S6"/>
    <mergeCell ref="U5:U8"/>
    <mergeCell ref="T5:T8"/>
    <mergeCell ref="I7:I8"/>
    <mergeCell ref="N5:P5"/>
    <mergeCell ref="L7:L8"/>
    <mergeCell ref="J7:J8"/>
    <mergeCell ref="H7:H8"/>
    <mergeCell ref="Y5:AA5"/>
    <mergeCell ref="Y6:AA6"/>
    <mergeCell ref="Y7:Y8"/>
    <mergeCell ref="Z7:Z8"/>
    <mergeCell ref="AA7:AA8"/>
    <mergeCell ref="AB5:AD5"/>
    <mergeCell ref="AB6:AD6"/>
    <mergeCell ref="AB7:AB8"/>
    <mergeCell ref="AC7:AC8"/>
    <mergeCell ref="AD7:AD8"/>
    <mergeCell ref="AE5:AG5"/>
    <mergeCell ref="AE6:AG6"/>
    <mergeCell ref="AE7:AE8"/>
    <mergeCell ref="AF7:AF8"/>
    <mergeCell ref="AG7:AG8"/>
    <mergeCell ref="AF4:AG4"/>
    <mergeCell ref="U2:AG2"/>
    <mergeCell ref="U3:AG3"/>
    <mergeCell ref="A2:J2"/>
    <mergeCell ref="A3:J3"/>
    <mergeCell ref="I4:J4"/>
    <mergeCell ref="P22:T22"/>
    <mergeCell ref="U22:W22"/>
    <mergeCell ref="A22:C22"/>
    <mergeCell ref="K2:T2"/>
    <mergeCell ref="K3:T3"/>
    <mergeCell ref="S4:T4"/>
    <mergeCell ref="A5:A8"/>
    <mergeCell ref="B5:D5"/>
    <mergeCell ref="E5:G5"/>
    <mergeCell ref="H5:J5"/>
    <mergeCell ref="B7:B8"/>
    <mergeCell ref="C7:C8"/>
    <mergeCell ref="D7:D8"/>
    <mergeCell ref="B6:D6"/>
    <mergeCell ref="E6:G6"/>
    <mergeCell ref="F7:F8"/>
  </mergeCells>
  <phoneticPr fontId="15" type="noConversion"/>
  <pageMargins left="0.7" right="0.7" top="0.75" bottom="0.75" header="0.3" footer="0.3"/>
  <pageSetup paperSize="9" scale="84" orientation="portrait" r:id="rId1"/>
  <colBreaks count="2" manualBreakCount="2">
    <brk id="10" max="1048575" man="1"/>
    <brk id="20" max="2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Normal="100" zoomScaleSheetLayoutView="100" workbookViewId="0">
      <selection activeCell="B8" sqref="B8"/>
    </sheetView>
  </sheetViews>
  <sheetFormatPr defaultRowHeight="13.5"/>
  <cols>
    <col min="2" max="2" width="27.88671875" customWidth="1"/>
    <col min="3" max="3" width="20.44140625" customWidth="1"/>
    <col min="4" max="4" width="14" customWidth="1"/>
    <col min="5" max="5" width="18.6640625" customWidth="1"/>
  </cols>
  <sheetData>
    <row r="1" spans="1:11">
      <c r="A1" s="165" t="s">
        <v>360</v>
      </c>
      <c r="B1" s="199"/>
      <c r="C1" s="199"/>
      <c r="D1" s="165"/>
      <c r="E1" s="166" t="s">
        <v>361</v>
      </c>
      <c r="F1" s="198"/>
      <c r="G1" s="197"/>
      <c r="H1" s="196"/>
      <c r="I1" s="196"/>
      <c r="J1" s="196"/>
      <c r="K1" s="196"/>
    </row>
    <row r="2" spans="1:11" ht="30">
      <c r="A2" s="551" t="s">
        <v>169</v>
      </c>
      <c r="B2" s="551"/>
      <c r="C2" s="551"/>
      <c r="D2" s="551"/>
      <c r="E2" s="551"/>
      <c r="F2" s="195"/>
      <c r="G2" s="195"/>
      <c r="H2" s="195"/>
      <c r="I2" s="195"/>
      <c r="J2" s="195"/>
      <c r="K2" s="196"/>
    </row>
    <row r="3" spans="1:11" ht="22.5">
      <c r="A3" s="552" t="s">
        <v>257</v>
      </c>
      <c r="B3" s="552"/>
      <c r="C3" s="552"/>
      <c r="D3" s="552"/>
      <c r="E3" s="552"/>
      <c r="F3" s="194"/>
      <c r="G3" s="194"/>
      <c r="H3" s="194"/>
      <c r="I3" s="194"/>
      <c r="J3" s="194"/>
      <c r="K3" s="196"/>
    </row>
    <row r="4" spans="1:11">
      <c r="A4" s="165" t="s">
        <v>255</v>
      </c>
      <c r="B4" s="199"/>
      <c r="C4" s="199"/>
      <c r="D4" s="595" t="s">
        <v>256</v>
      </c>
      <c r="E4" s="595"/>
      <c r="F4" s="200"/>
      <c r="G4" s="157"/>
      <c r="H4" s="196"/>
      <c r="I4" s="196"/>
      <c r="J4" s="196"/>
      <c r="K4" s="196"/>
    </row>
    <row r="5" spans="1:11" ht="34.5" customHeight="1">
      <c r="A5" s="621" t="s">
        <v>359</v>
      </c>
      <c r="B5" s="621" t="s">
        <v>251</v>
      </c>
      <c r="C5" s="621" t="s">
        <v>252</v>
      </c>
      <c r="D5" s="625" t="s">
        <v>253</v>
      </c>
      <c r="E5" s="623" t="s">
        <v>254</v>
      </c>
      <c r="F5" s="196"/>
      <c r="G5" s="196"/>
      <c r="H5" s="196"/>
      <c r="I5" s="196"/>
      <c r="J5" s="196"/>
      <c r="K5" s="196"/>
    </row>
    <row r="6" spans="1:11" ht="48" customHeight="1">
      <c r="A6" s="622"/>
      <c r="B6" s="621"/>
      <c r="C6" s="622"/>
      <c r="D6" s="626"/>
      <c r="E6" s="624"/>
      <c r="F6" s="196"/>
      <c r="G6" s="196"/>
      <c r="H6" s="196"/>
      <c r="I6" s="196"/>
      <c r="J6" s="196"/>
      <c r="K6" s="196"/>
    </row>
    <row r="7" spans="1:11" ht="99.95" customHeight="1">
      <c r="A7" s="356" t="s">
        <v>204</v>
      </c>
      <c r="B7" s="338">
        <v>1241</v>
      </c>
      <c r="C7" s="353">
        <v>71</v>
      </c>
      <c r="D7" s="353">
        <v>1016</v>
      </c>
      <c r="E7" s="339">
        <v>9</v>
      </c>
      <c r="F7" s="196"/>
      <c r="G7" s="196"/>
      <c r="H7" s="196"/>
      <c r="I7" s="196"/>
      <c r="J7" s="196"/>
      <c r="K7" s="196"/>
    </row>
    <row r="8" spans="1:11" ht="99.95" customHeight="1">
      <c r="A8" s="356" t="s">
        <v>205</v>
      </c>
      <c r="B8" s="338">
        <v>1274</v>
      </c>
      <c r="C8" s="353">
        <v>78</v>
      </c>
      <c r="D8" s="353">
        <v>1054</v>
      </c>
      <c r="E8" s="339">
        <v>12</v>
      </c>
      <c r="F8" s="196"/>
      <c r="G8" s="196"/>
      <c r="H8" s="196"/>
      <c r="I8" s="196"/>
      <c r="J8" s="196"/>
      <c r="K8" s="196"/>
    </row>
    <row r="9" spans="1:11" ht="99.95" customHeight="1">
      <c r="A9" s="356" t="s">
        <v>136</v>
      </c>
      <c r="B9" s="338">
        <v>1047</v>
      </c>
      <c r="C9" s="353">
        <v>46</v>
      </c>
      <c r="D9" s="353">
        <v>939</v>
      </c>
      <c r="E9" s="339">
        <v>4</v>
      </c>
      <c r="F9" s="196"/>
      <c r="G9" s="196"/>
      <c r="H9" s="196"/>
      <c r="I9" s="196"/>
      <c r="J9" s="196"/>
      <c r="K9" s="196"/>
    </row>
    <row r="10" spans="1:11" s="196" customFormat="1" ht="99.95" customHeight="1">
      <c r="A10" s="274" t="s">
        <v>410</v>
      </c>
      <c r="B10" s="338">
        <v>1148</v>
      </c>
      <c r="C10" s="359">
        <v>81</v>
      </c>
      <c r="D10" s="359">
        <v>1046</v>
      </c>
      <c r="E10" s="339">
        <v>21</v>
      </c>
    </row>
    <row r="11" spans="1:11" ht="99.95" customHeight="1">
      <c r="A11" s="280" t="s">
        <v>429</v>
      </c>
      <c r="B11" s="459">
        <v>870</v>
      </c>
      <c r="C11" s="460">
        <v>29</v>
      </c>
      <c r="D11" s="460">
        <v>850</v>
      </c>
      <c r="E11" s="461">
        <v>9</v>
      </c>
      <c r="F11" s="196"/>
      <c r="G11" s="196"/>
      <c r="H11" s="196"/>
      <c r="I11" s="196"/>
      <c r="J11" s="196"/>
      <c r="K11" s="196"/>
    </row>
    <row r="12" spans="1:11" ht="79.5" customHeight="1">
      <c r="A12" s="620" t="s">
        <v>431</v>
      </c>
      <c r="B12" s="594"/>
      <c r="C12" s="594"/>
      <c r="D12" s="594"/>
      <c r="E12" s="594"/>
    </row>
  </sheetData>
  <mergeCells count="9">
    <mergeCell ref="A12:E12"/>
    <mergeCell ref="D4:E4"/>
    <mergeCell ref="A2:E2"/>
    <mergeCell ref="A3:E3"/>
    <mergeCell ref="A5:A6"/>
    <mergeCell ref="E5:E6"/>
    <mergeCell ref="D5:D6"/>
    <mergeCell ref="C5:C6"/>
    <mergeCell ref="B5:B6"/>
  </mergeCells>
  <phoneticPr fontId="15" type="noConversion"/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zoomScaleNormal="100" zoomScaleSheetLayoutView="100" workbookViewId="0">
      <selection activeCell="D7" sqref="D7"/>
    </sheetView>
  </sheetViews>
  <sheetFormatPr defaultRowHeight="13.5"/>
  <cols>
    <col min="18" max="19" width="7.5546875" customWidth="1"/>
    <col min="20" max="20" width="12" style="209" customWidth="1"/>
    <col min="21" max="21" width="8.88671875" style="209"/>
    <col min="22" max="33" width="7.77734375" customWidth="1"/>
  </cols>
  <sheetData>
    <row r="1" spans="1:33">
      <c r="A1" s="165" t="s">
        <v>362</v>
      </c>
      <c r="B1" s="201"/>
      <c r="C1" s="201"/>
      <c r="I1" s="165"/>
      <c r="J1" s="166" t="s">
        <v>363</v>
      </c>
      <c r="K1" s="165" t="s">
        <v>364</v>
      </c>
      <c r="S1" s="165"/>
      <c r="T1" s="166" t="s">
        <v>365</v>
      </c>
      <c r="U1" s="165" t="s">
        <v>366</v>
      </c>
      <c r="AF1" s="165"/>
      <c r="AG1" s="166" t="s">
        <v>367</v>
      </c>
    </row>
    <row r="2" spans="1:33" ht="30">
      <c r="A2" s="551" t="s">
        <v>261</v>
      </c>
      <c r="B2" s="551"/>
      <c r="C2" s="551"/>
      <c r="D2" s="551"/>
      <c r="E2" s="551"/>
      <c r="F2" s="551"/>
      <c r="G2" s="551"/>
      <c r="H2" s="551"/>
      <c r="I2" s="551"/>
      <c r="J2" s="551"/>
      <c r="K2" s="551" t="s">
        <v>262</v>
      </c>
      <c r="L2" s="551"/>
      <c r="M2" s="551"/>
      <c r="N2" s="551"/>
      <c r="O2" s="551"/>
      <c r="P2" s="551"/>
      <c r="Q2" s="551"/>
      <c r="R2" s="551"/>
      <c r="S2" s="551"/>
      <c r="T2" s="551"/>
      <c r="U2" s="551" t="s">
        <v>263</v>
      </c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</row>
    <row r="3" spans="1:33" ht="22.5">
      <c r="A3" s="552" t="s">
        <v>259</v>
      </c>
      <c r="B3" s="552"/>
      <c r="C3" s="552"/>
      <c r="D3" s="552"/>
      <c r="E3" s="552"/>
      <c r="F3" s="552"/>
      <c r="G3" s="552"/>
      <c r="H3" s="552"/>
      <c r="I3" s="552"/>
      <c r="J3" s="552"/>
      <c r="K3" s="552" t="s">
        <v>264</v>
      </c>
      <c r="L3" s="552"/>
      <c r="M3" s="552"/>
      <c r="N3" s="552"/>
      <c r="O3" s="552"/>
      <c r="P3" s="552"/>
      <c r="Q3" s="552"/>
      <c r="R3" s="552"/>
      <c r="S3" s="552"/>
      <c r="T3" s="552"/>
      <c r="U3" s="552" t="s">
        <v>264</v>
      </c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</row>
    <row r="4" spans="1:33">
      <c r="A4" s="165" t="s">
        <v>215</v>
      </c>
      <c r="B4" s="201"/>
      <c r="C4" s="201"/>
      <c r="I4" s="595" t="s">
        <v>260</v>
      </c>
      <c r="J4" s="595"/>
      <c r="K4" s="165" t="s">
        <v>215</v>
      </c>
      <c r="R4" s="595" t="s">
        <v>260</v>
      </c>
      <c r="S4" s="595"/>
      <c r="T4" s="595"/>
      <c r="U4" s="165" t="s">
        <v>215</v>
      </c>
      <c r="AF4" s="595" t="s">
        <v>260</v>
      </c>
      <c r="AG4" s="595"/>
    </row>
    <row r="5" spans="1:33" ht="81.75" customHeight="1">
      <c r="A5" s="621" t="s">
        <v>268</v>
      </c>
      <c r="B5" s="632" t="s">
        <v>258</v>
      </c>
      <c r="C5" s="630"/>
      <c r="D5" s="630"/>
      <c r="E5" s="629" t="s">
        <v>369</v>
      </c>
      <c r="F5" s="630"/>
      <c r="G5" s="631"/>
      <c r="H5" s="629" t="s">
        <v>368</v>
      </c>
      <c r="I5" s="630"/>
      <c r="J5" s="631"/>
      <c r="K5" s="629" t="s">
        <v>370</v>
      </c>
      <c r="L5" s="630"/>
      <c r="M5" s="631"/>
      <c r="N5" s="629" t="s">
        <v>371</v>
      </c>
      <c r="O5" s="630"/>
      <c r="P5" s="631"/>
      <c r="Q5" s="629" t="s">
        <v>372</v>
      </c>
      <c r="R5" s="630"/>
      <c r="S5" s="631"/>
      <c r="T5" s="627" t="s">
        <v>140</v>
      </c>
      <c r="U5" s="627" t="s">
        <v>268</v>
      </c>
      <c r="V5" s="629" t="s">
        <v>373</v>
      </c>
      <c r="W5" s="630"/>
      <c r="X5" s="631"/>
      <c r="Y5" s="629" t="s">
        <v>376</v>
      </c>
      <c r="Z5" s="630"/>
      <c r="AA5" s="631"/>
      <c r="AB5" s="629" t="s">
        <v>375</v>
      </c>
      <c r="AC5" s="630"/>
      <c r="AD5" s="631"/>
      <c r="AE5" s="629" t="s">
        <v>377</v>
      </c>
      <c r="AF5" s="630"/>
      <c r="AG5" s="631"/>
    </row>
    <row r="6" spans="1:33" ht="79.5" customHeight="1">
      <c r="A6" s="622"/>
      <c r="B6" s="279"/>
      <c r="C6" s="202" t="s">
        <v>184</v>
      </c>
      <c r="D6" s="203" t="s">
        <v>185</v>
      </c>
      <c r="E6" s="204"/>
      <c r="F6" s="202" t="s">
        <v>184</v>
      </c>
      <c r="G6" s="202" t="s">
        <v>185</v>
      </c>
      <c r="H6" s="205"/>
      <c r="I6" s="202" t="s">
        <v>184</v>
      </c>
      <c r="J6" s="202" t="s">
        <v>185</v>
      </c>
      <c r="K6" s="205"/>
      <c r="L6" s="202" t="s">
        <v>184</v>
      </c>
      <c r="M6" s="202" t="s">
        <v>185</v>
      </c>
      <c r="N6" s="205"/>
      <c r="O6" s="202" t="s">
        <v>184</v>
      </c>
      <c r="P6" s="202" t="s">
        <v>185</v>
      </c>
      <c r="Q6" s="205"/>
      <c r="R6" s="202" t="s">
        <v>184</v>
      </c>
      <c r="S6" s="202" t="s">
        <v>185</v>
      </c>
      <c r="T6" s="628"/>
      <c r="U6" s="628"/>
      <c r="V6" s="205"/>
      <c r="W6" s="202" t="s">
        <v>184</v>
      </c>
      <c r="X6" s="202" t="s">
        <v>185</v>
      </c>
      <c r="Y6" s="205"/>
      <c r="Z6" s="202" t="s">
        <v>184</v>
      </c>
      <c r="AA6" s="202" t="s">
        <v>374</v>
      </c>
      <c r="AB6" s="205"/>
      <c r="AC6" s="202" t="s">
        <v>184</v>
      </c>
      <c r="AD6" s="202" t="s">
        <v>185</v>
      </c>
      <c r="AE6" s="205"/>
      <c r="AF6" s="202" t="s">
        <v>184</v>
      </c>
      <c r="AG6" s="202" t="s">
        <v>374</v>
      </c>
    </row>
    <row r="7" spans="1:33" ht="99.95" customHeight="1">
      <c r="A7" s="357" t="s">
        <v>204</v>
      </c>
      <c r="B7" s="675">
        <v>738</v>
      </c>
      <c r="C7" s="676">
        <v>387</v>
      </c>
      <c r="D7" s="676">
        <v>351</v>
      </c>
      <c r="E7" s="676">
        <v>13</v>
      </c>
      <c r="F7" s="676">
        <v>6</v>
      </c>
      <c r="G7" s="676">
        <v>7</v>
      </c>
      <c r="H7" s="676">
        <v>198</v>
      </c>
      <c r="I7" s="676">
        <v>117</v>
      </c>
      <c r="J7" s="677">
        <v>81</v>
      </c>
      <c r="K7" s="675">
        <v>1</v>
      </c>
      <c r="L7" s="676">
        <v>1</v>
      </c>
      <c r="M7" s="676">
        <v>0</v>
      </c>
      <c r="N7" s="676">
        <v>31</v>
      </c>
      <c r="O7" s="676">
        <v>22</v>
      </c>
      <c r="P7" s="676">
        <v>9</v>
      </c>
      <c r="Q7" s="676">
        <v>10</v>
      </c>
      <c r="R7" s="676">
        <v>1</v>
      </c>
      <c r="S7" s="677">
        <v>9</v>
      </c>
      <c r="T7" s="457" t="s">
        <v>204</v>
      </c>
      <c r="U7" s="457" t="s">
        <v>204</v>
      </c>
      <c r="V7" s="675">
        <v>29</v>
      </c>
      <c r="W7" s="676">
        <v>9</v>
      </c>
      <c r="X7" s="676">
        <v>20</v>
      </c>
      <c r="Y7" s="676">
        <v>0</v>
      </c>
      <c r="Z7" s="676">
        <v>0</v>
      </c>
      <c r="AA7" s="676">
        <v>0</v>
      </c>
      <c r="AB7" s="676">
        <v>0</v>
      </c>
      <c r="AC7" s="676">
        <v>0</v>
      </c>
      <c r="AD7" s="676">
        <v>0</v>
      </c>
      <c r="AE7" s="676">
        <v>182</v>
      </c>
      <c r="AF7" s="676">
        <v>66</v>
      </c>
      <c r="AG7" s="677">
        <v>116</v>
      </c>
    </row>
    <row r="8" spans="1:33" ht="99.95" customHeight="1">
      <c r="A8" s="357" t="s">
        <v>205</v>
      </c>
      <c r="B8" s="292">
        <v>775</v>
      </c>
      <c r="C8" s="268">
        <v>409</v>
      </c>
      <c r="D8" s="268">
        <v>366</v>
      </c>
      <c r="E8" s="268">
        <v>19</v>
      </c>
      <c r="F8" s="268">
        <v>8</v>
      </c>
      <c r="G8" s="268">
        <v>11</v>
      </c>
      <c r="H8" s="268">
        <v>220</v>
      </c>
      <c r="I8" s="268">
        <v>126</v>
      </c>
      <c r="J8" s="291">
        <v>94</v>
      </c>
      <c r="K8" s="292">
        <v>1</v>
      </c>
      <c r="L8" s="268">
        <v>0</v>
      </c>
      <c r="M8" s="268">
        <v>1</v>
      </c>
      <c r="N8" s="268">
        <v>45</v>
      </c>
      <c r="O8" s="268">
        <v>17</v>
      </c>
      <c r="P8" s="268">
        <v>28</v>
      </c>
      <c r="Q8" s="268">
        <v>23</v>
      </c>
      <c r="R8" s="268">
        <v>12</v>
      </c>
      <c r="S8" s="291">
        <v>11</v>
      </c>
      <c r="T8" s="357" t="s">
        <v>205</v>
      </c>
      <c r="U8" s="357" t="s">
        <v>205</v>
      </c>
      <c r="V8" s="292">
        <v>54</v>
      </c>
      <c r="W8" s="268">
        <v>21</v>
      </c>
      <c r="X8" s="268">
        <v>33</v>
      </c>
      <c r="Y8" s="268">
        <v>0</v>
      </c>
      <c r="Z8" s="268">
        <v>0</v>
      </c>
      <c r="AA8" s="268">
        <v>0</v>
      </c>
      <c r="AB8" s="268">
        <v>0</v>
      </c>
      <c r="AC8" s="268">
        <v>0</v>
      </c>
      <c r="AD8" s="268">
        <v>0</v>
      </c>
      <c r="AE8" s="268">
        <v>176</v>
      </c>
      <c r="AF8" s="268">
        <v>85</v>
      </c>
      <c r="AG8" s="291">
        <v>91</v>
      </c>
    </row>
    <row r="9" spans="1:33" ht="99.95" customHeight="1">
      <c r="A9" s="357" t="s">
        <v>136</v>
      </c>
      <c r="B9" s="292">
        <v>727</v>
      </c>
      <c r="C9" s="268">
        <v>354</v>
      </c>
      <c r="D9" s="268">
        <v>373</v>
      </c>
      <c r="E9" s="268">
        <v>20</v>
      </c>
      <c r="F9" s="268">
        <v>8</v>
      </c>
      <c r="G9" s="268">
        <v>12</v>
      </c>
      <c r="H9" s="268">
        <v>198</v>
      </c>
      <c r="I9" s="268">
        <v>125</v>
      </c>
      <c r="J9" s="291">
        <v>73</v>
      </c>
      <c r="K9" s="292">
        <v>1</v>
      </c>
      <c r="L9" s="268">
        <v>0</v>
      </c>
      <c r="M9" s="268">
        <v>1</v>
      </c>
      <c r="N9" s="268">
        <v>36</v>
      </c>
      <c r="O9" s="268">
        <v>7</v>
      </c>
      <c r="P9" s="268">
        <v>29</v>
      </c>
      <c r="Q9" s="268">
        <v>14</v>
      </c>
      <c r="R9" s="268">
        <v>5</v>
      </c>
      <c r="S9" s="291">
        <v>9</v>
      </c>
      <c r="T9" s="357" t="s">
        <v>136</v>
      </c>
      <c r="U9" s="357" t="s">
        <v>136</v>
      </c>
      <c r="V9" s="292">
        <v>49</v>
      </c>
      <c r="W9" s="268">
        <v>20</v>
      </c>
      <c r="X9" s="268">
        <v>29</v>
      </c>
      <c r="Y9" s="268">
        <v>0</v>
      </c>
      <c r="Z9" s="268">
        <v>0</v>
      </c>
      <c r="AA9" s="268">
        <v>0</v>
      </c>
      <c r="AB9" s="268">
        <v>0</v>
      </c>
      <c r="AC9" s="268">
        <v>0</v>
      </c>
      <c r="AD9" s="268">
        <v>0</v>
      </c>
      <c r="AE9" s="268">
        <v>188</v>
      </c>
      <c r="AF9" s="268">
        <v>74</v>
      </c>
      <c r="AG9" s="291">
        <v>114</v>
      </c>
    </row>
    <row r="10" spans="1:33" s="196" customFormat="1" ht="99.95" customHeight="1">
      <c r="A10" s="274" t="s">
        <v>410</v>
      </c>
      <c r="B10" s="292">
        <v>754</v>
      </c>
      <c r="C10" s="268">
        <v>403</v>
      </c>
      <c r="D10" s="268">
        <v>351</v>
      </c>
      <c r="E10" s="268">
        <v>17</v>
      </c>
      <c r="F10" s="268">
        <v>8</v>
      </c>
      <c r="G10" s="268">
        <v>9</v>
      </c>
      <c r="H10" s="268">
        <v>200</v>
      </c>
      <c r="I10" s="268">
        <v>121</v>
      </c>
      <c r="J10" s="291">
        <v>79</v>
      </c>
      <c r="K10" s="292">
        <v>1</v>
      </c>
      <c r="L10" s="268">
        <v>0</v>
      </c>
      <c r="M10" s="268">
        <v>1</v>
      </c>
      <c r="N10" s="268">
        <v>35</v>
      </c>
      <c r="O10" s="268">
        <v>13</v>
      </c>
      <c r="P10" s="268">
        <v>22</v>
      </c>
      <c r="Q10" s="268">
        <v>19</v>
      </c>
      <c r="R10" s="268">
        <v>8</v>
      </c>
      <c r="S10" s="291">
        <v>11</v>
      </c>
      <c r="T10" s="274" t="s">
        <v>410</v>
      </c>
      <c r="U10" s="274" t="s">
        <v>410</v>
      </c>
      <c r="V10" s="292">
        <v>49</v>
      </c>
      <c r="W10" s="268">
        <v>19</v>
      </c>
      <c r="X10" s="268">
        <v>30</v>
      </c>
      <c r="Y10" s="268">
        <v>0</v>
      </c>
      <c r="Z10" s="268">
        <v>0</v>
      </c>
      <c r="AA10" s="268">
        <v>0</v>
      </c>
      <c r="AB10" s="268">
        <v>0</v>
      </c>
      <c r="AC10" s="268">
        <v>0</v>
      </c>
      <c r="AD10" s="268">
        <v>0</v>
      </c>
      <c r="AE10" s="268">
        <v>172</v>
      </c>
      <c r="AF10" s="268">
        <v>68</v>
      </c>
      <c r="AG10" s="291">
        <v>104</v>
      </c>
    </row>
    <row r="11" spans="1:33" ht="99.95" customHeight="1">
      <c r="A11" s="280" t="s">
        <v>429</v>
      </c>
      <c r="B11" s="678">
        <v>935</v>
      </c>
      <c r="C11" s="679">
        <v>469</v>
      </c>
      <c r="D11" s="679">
        <v>466</v>
      </c>
      <c r="E11" s="680">
        <v>104</v>
      </c>
      <c r="F11" s="679">
        <v>34</v>
      </c>
      <c r="G11" s="679">
        <v>70</v>
      </c>
      <c r="H11" s="680">
        <v>215</v>
      </c>
      <c r="I11" s="679">
        <v>145</v>
      </c>
      <c r="J11" s="679">
        <v>70</v>
      </c>
      <c r="K11" s="679">
        <v>3</v>
      </c>
      <c r="L11" s="679">
        <v>2</v>
      </c>
      <c r="M11" s="680">
        <v>1</v>
      </c>
      <c r="N11" s="679">
        <v>44</v>
      </c>
      <c r="O11" s="679">
        <v>19</v>
      </c>
      <c r="P11" s="680">
        <v>25</v>
      </c>
      <c r="Q11" s="679">
        <v>17</v>
      </c>
      <c r="R11" s="679">
        <v>5</v>
      </c>
      <c r="S11" s="680">
        <v>12</v>
      </c>
      <c r="T11" s="280" t="s">
        <v>429</v>
      </c>
      <c r="U11" s="280" t="s">
        <v>429</v>
      </c>
      <c r="V11" s="679">
        <v>44</v>
      </c>
      <c r="W11" s="679">
        <v>16</v>
      </c>
      <c r="X11" s="680">
        <v>28</v>
      </c>
      <c r="Y11" s="680">
        <v>0</v>
      </c>
      <c r="Z11" s="680">
        <v>0</v>
      </c>
      <c r="AA11" s="680">
        <v>0</v>
      </c>
      <c r="AB11" s="680">
        <v>0</v>
      </c>
      <c r="AC11" s="680">
        <v>0</v>
      </c>
      <c r="AD11" s="680">
        <v>0</v>
      </c>
      <c r="AE11" s="679">
        <v>201</v>
      </c>
      <c r="AF11" s="679">
        <v>91</v>
      </c>
      <c r="AG11" s="681">
        <v>110</v>
      </c>
    </row>
    <row r="12" spans="1:33" ht="16.5">
      <c r="A12" s="594" t="s">
        <v>425</v>
      </c>
      <c r="B12" s="594"/>
      <c r="C12" s="594"/>
      <c r="D12" s="594"/>
      <c r="S12" t="s">
        <v>390</v>
      </c>
      <c r="U12" s="300" t="s">
        <v>426</v>
      </c>
      <c r="V12" s="300"/>
      <c r="W12" s="211"/>
    </row>
  </sheetData>
  <mergeCells count="23">
    <mergeCell ref="Q5:S5"/>
    <mergeCell ref="K5:M5"/>
    <mergeCell ref="N5:P5"/>
    <mergeCell ref="A5:A6"/>
    <mergeCell ref="B5:D5"/>
    <mergeCell ref="E5:G5"/>
    <mergeCell ref="H5:J5"/>
    <mergeCell ref="A12:D12"/>
    <mergeCell ref="K2:T2"/>
    <mergeCell ref="K3:T3"/>
    <mergeCell ref="AF4:AG4"/>
    <mergeCell ref="T5:T6"/>
    <mergeCell ref="U5:U6"/>
    <mergeCell ref="R4:T4"/>
    <mergeCell ref="U2:AG2"/>
    <mergeCell ref="U3:AG3"/>
    <mergeCell ref="I4:J4"/>
    <mergeCell ref="A2:J2"/>
    <mergeCell ref="A3:J3"/>
    <mergeCell ref="V5:X5"/>
    <mergeCell ref="Y5:AA5"/>
    <mergeCell ref="AB5:AD5"/>
    <mergeCell ref="AE5:AG5"/>
  </mergeCells>
  <phoneticPr fontId="15" type="noConversion"/>
  <pageMargins left="0.7" right="0.7" top="0.75" bottom="0.75" header="0.3" footer="0.3"/>
  <pageSetup paperSize="9" scale="71" orientation="portrait" r:id="rId1"/>
  <colBreaks count="2" manualBreakCount="2">
    <brk id="10" max="20" man="1"/>
    <brk id="20" max="2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zoomScaleNormal="100" zoomScaleSheetLayoutView="100" workbookViewId="0">
      <selection activeCell="D10" sqref="D10"/>
    </sheetView>
  </sheetViews>
  <sheetFormatPr defaultRowHeight="13.5"/>
  <cols>
    <col min="18" max="18" width="7" customWidth="1"/>
    <col min="19" max="19" width="6.77734375" customWidth="1"/>
    <col min="20" max="20" width="13.88671875" style="209" customWidth="1"/>
    <col min="21" max="21" width="10.5546875" style="209" customWidth="1"/>
    <col min="22" max="33" width="7.33203125" customWidth="1"/>
  </cols>
  <sheetData>
    <row r="1" spans="1:33">
      <c r="A1" s="165" t="s">
        <v>391</v>
      </c>
      <c r="B1" s="209"/>
      <c r="C1" s="209"/>
      <c r="D1" s="209"/>
      <c r="E1" s="209"/>
      <c r="F1" s="209"/>
      <c r="G1" s="209"/>
      <c r="H1" s="209"/>
      <c r="I1" s="165"/>
      <c r="J1" s="166" t="s">
        <v>392</v>
      </c>
      <c r="K1" s="165" t="s">
        <v>393</v>
      </c>
      <c r="L1" s="209"/>
      <c r="M1" s="209"/>
      <c r="N1" s="209"/>
      <c r="O1" s="209"/>
      <c r="P1" s="209"/>
      <c r="Q1" s="637" t="s">
        <v>394</v>
      </c>
      <c r="R1" s="637"/>
      <c r="S1" s="637"/>
      <c r="T1" s="637"/>
      <c r="U1" s="165" t="s">
        <v>395</v>
      </c>
      <c r="W1" s="209"/>
      <c r="X1" s="209"/>
      <c r="Y1" s="209"/>
      <c r="Z1" s="209"/>
      <c r="AA1" s="209"/>
      <c r="AB1" s="209"/>
      <c r="AF1" s="165"/>
      <c r="AG1" s="166" t="s">
        <v>396</v>
      </c>
    </row>
    <row r="2" spans="1:33" ht="30">
      <c r="A2" s="551" t="s">
        <v>265</v>
      </c>
      <c r="B2" s="551"/>
      <c r="C2" s="551"/>
      <c r="D2" s="551"/>
      <c r="E2" s="551"/>
      <c r="F2" s="551"/>
      <c r="G2" s="551"/>
      <c r="H2" s="551"/>
      <c r="I2" s="551"/>
      <c r="J2" s="551"/>
      <c r="K2" s="551" t="s">
        <v>266</v>
      </c>
      <c r="L2" s="551"/>
      <c r="M2" s="551"/>
      <c r="N2" s="551"/>
      <c r="O2" s="551"/>
      <c r="P2" s="551"/>
      <c r="Q2" s="551"/>
      <c r="R2" s="551"/>
      <c r="S2" s="551"/>
      <c r="T2" s="551"/>
      <c r="U2" s="551" t="s">
        <v>267</v>
      </c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</row>
    <row r="3" spans="1:33" ht="22.5">
      <c r="A3" s="552" t="s">
        <v>264</v>
      </c>
      <c r="B3" s="552"/>
      <c r="C3" s="552"/>
      <c r="D3" s="552"/>
      <c r="E3" s="552"/>
      <c r="F3" s="552"/>
      <c r="G3" s="552"/>
      <c r="H3" s="552"/>
      <c r="I3" s="552"/>
      <c r="J3" s="552"/>
      <c r="K3" s="552" t="s">
        <v>264</v>
      </c>
      <c r="L3" s="552"/>
      <c r="M3" s="552"/>
      <c r="N3" s="552"/>
      <c r="O3" s="552"/>
      <c r="P3" s="552"/>
      <c r="Q3" s="552"/>
      <c r="R3" s="552"/>
      <c r="S3" s="552"/>
      <c r="T3" s="552"/>
      <c r="U3" s="552" t="s">
        <v>264</v>
      </c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</row>
    <row r="4" spans="1:33">
      <c r="A4" s="165" t="s">
        <v>215</v>
      </c>
      <c r="B4" s="209"/>
      <c r="C4" s="209"/>
      <c r="D4" s="209"/>
      <c r="E4" s="209"/>
      <c r="F4" s="209"/>
      <c r="G4" s="209"/>
      <c r="H4" s="209"/>
      <c r="I4" s="595" t="s">
        <v>260</v>
      </c>
      <c r="J4" s="595"/>
      <c r="K4" s="165" t="s">
        <v>215</v>
      </c>
      <c r="L4" s="209"/>
      <c r="M4" s="209"/>
      <c r="N4" s="209"/>
      <c r="O4" s="209"/>
      <c r="P4" s="209"/>
      <c r="Q4" s="595" t="s">
        <v>260</v>
      </c>
      <c r="R4" s="595"/>
      <c r="S4" s="595"/>
      <c r="T4" s="595"/>
      <c r="U4" s="165" t="s">
        <v>215</v>
      </c>
      <c r="W4" s="209"/>
      <c r="X4" s="209"/>
      <c r="Y4" s="209"/>
      <c r="Z4" s="209"/>
      <c r="AA4" s="209"/>
      <c r="AB4" s="595"/>
      <c r="AC4" s="595"/>
      <c r="AD4" s="595"/>
      <c r="AE4" s="595" t="s">
        <v>260</v>
      </c>
      <c r="AF4" s="595"/>
      <c r="AG4" s="595"/>
    </row>
    <row r="5" spans="1:33" ht="69" customHeight="1">
      <c r="A5" s="627" t="s">
        <v>268</v>
      </c>
      <c r="B5" s="634" t="s">
        <v>378</v>
      </c>
      <c r="C5" s="635"/>
      <c r="D5" s="635"/>
      <c r="E5" s="634" t="s">
        <v>379</v>
      </c>
      <c r="F5" s="635"/>
      <c r="G5" s="636"/>
      <c r="H5" s="634" t="s">
        <v>380</v>
      </c>
      <c r="I5" s="635"/>
      <c r="J5" s="636"/>
      <c r="K5" s="634" t="s">
        <v>381</v>
      </c>
      <c r="L5" s="635"/>
      <c r="M5" s="636"/>
      <c r="N5" s="634" t="s">
        <v>382</v>
      </c>
      <c r="O5" s="635"/>
      <c r="P5" s="636"/>
      <c r="Q5" s="634" t="s">
        <v>383</v>
      </c>
      <c r="R5" s="635"/>
      <c r="S5" s="636"/>
      <c r="T5" s="627" t="s">
        <v>140</v>
      </c>
      <c r="U5" s="627" t="s">
        <v>268</v>
      </c>
      <c r="V5" s="634" t="s">
        <v>384</v>
      </c>
      <c r="W5" s="635"/>
      <c r="X5" s="636"/>
      <c r="Y5" s="634" t="s">
        <v>385</v>
      </c>
      <c r="Z5" s="638"/>
      <c r="AA5" s="639"/>
      <c r="AB5" s="634" t="s">
        <v>386</v>
      </c>
      <c r="AC5" s="638"/>
      <c r="AD5" s="639"/>
      <c r="AE5" s="634" t="s">
        <v>387</v>
      </c>
      <c r="AF5" s="638"/>
      <c r="AG5" s="639"/>
    </row>
    <row r="6" spans="1:33" ht="47.25" customHeight="1">
      <c r="A6" s="628"/>
      <c r="B6" s="208"/>
      <c r="C6" s="207" t="s">
        <v>184</v>
      </c>
      <c r="D6" s="206" t="s">
        <v>185</v>
      </c>
      <c r="E6" s="208"/>
      <c r="F6" s="207" t="s">
        <v>184</v>
      </c>
      <c r="G6" s="207" t="s">
        <v>185</v>
      </c>
      <c r="H6" s="208"/>
      <c r="I6" s="207" t="s">
        <v>184</v>
      </c>
      <c r="J6" s="207" t="s">
        <v>185</v>
      </c>
      <c r="K6" s="208"/>
      <c r="L6" s="207" t="s">
        <v>184</v>
      </c>
      <c r="M6" s="207" t="s">
        <v>185</v>
      </c>
      <c r="N6" s="208"/>
      <c r="O6" s="207" t="s">
        <v>184</v>
      </c>
      <c r="P6" s="207" t="s">
        <v>185</v>
      </c>
      <c r="Q6" s="208"/>
      <c r="R6" s="207" t="s">
        <v>184</v>
      </c>
      <c r="S6" s="207" t="s">
        <v>185</v>
      </c>
      <c r="T6" s="628"/>
      <c r="U6" s="628"/>
      <c r="V6" s="208"/>
      <c r="W6" s="207" t="s">
        <v>184</v>
      </c>
      <c r="X6" s="207" t="s">
        <v>185</v>
      </c>
      <c r="Y6" s="208"/>
      <c r="Z6" s="207" t="s">
        <v>184</v>
      </c>
      <c r="AA6" s="207" t="s">
        <v>374</v>
      </c>
      <c r="AB6" s="208"/>
      <c r="AC6" s="207" t="s">
        <v>184</v>
      </c>
      <c r="AD6" s="207" t="s">
        <v>185</v>
      </c>
      <c r="AE6" s="208"/>
      <c r="AF6" s="207" t="s">
        <v>184</v>
      </c>
      <c r="AG6" s="207" t="s">
        <v>185</v>
      </c>
    </row>
    <row r="7" spans="1:33" ht="99.95" customHeight="1">
      <c r="A7" s="457" t="s">
        <v>204</v>
      </c>
      <c r="B7" s="675">
        <v>81</v>
      </c>
      <c r="C7" s="676">
        <v>46</v>
      </c>
      <c r="D7" s="676">
        <v>35</v>
      </c>
      <c r="E7" s="676">
        <v>35</v>
      </c>
      <c r="F7" s="676">
        <v>23</v>
      </c>
      <c r="G7" s="676">
        <v>12</v>
      </c>
      <c r="H7" s="676">
        <v>2</v>
      </c>
      <c r="I7" s="676">
        <v>1</v>
      </c>
      <c r="J7" s="677">
        <v>1</v>
      </c>
      <c r="K7" s="675">
        <v>3</v>
      </c>
      <c r="L7" s="676">
        <v>1</v>
      </c>
      <c r="M7" s="676">
        <v>2</v>
      </c>
      <c r="N7" s="676">
        <v>21</v>
      </c>
      <c r="O7" s="676">
        <v>10</v>
      </c>
      <c r="P7" s="676">
        <v>11</v>
      </c>
      <c r="Q7" s="676">
        <v>0</v>
      </c>
      <c r="R7" s="676">
        <v>0</v>
      </c>
      <c r="S7" s="677">
        <v>0</v>
      </c>
      <c r="T7" s="457" t="s">
        <v>204</v>
      </c>
      <c r="U7" s="457" t="s">
        <v>204</v>
      </c>
      <c r="V7" s="676">
        <v>1</v>
      </c>
      <c r="W7" s="676">
        <v>0</v>
      </c>
      <c r="X7" s="676">
        <v>1</v>
      </c>
      <c r="Y7" s="676">
        <v>2</v>
      </c>
      <c r="Z7" s="676">
        <v>1</v>
      </c>
      <c r="AA7" s="676">
        <v>1</v>
      </c>
      <c r="AB7" s="676">
        <v>49</v>
      </c>
      <c r="AC7" s="676">
        <v>22</v>
      </c>
      <c r="AD7" s="676">
        <v>27</v>
      </c>
      <c r="AE7" s="676">
        <v>80</v>
      </c>
      <c r="AF7" s="676">
        <v>61</v>
      </c>
      <c r="AG7" s="677">
        <v>19</v>
      </c>
    </row>
    <row r="8" spans="1:33" ht="99.95" customHeight="1">
      <c r="A8" s="357" t="s">
        <v>205</v>
      </c>
      <c r="B8" s="292">
        <v>61</v>
      </c>
      <c r="C8" s="268">
        <v>32</v>
      </c>
      <c r="D8" s="268">
        <v>29</v>
      </c>
      <c r="E8" s="268">
        <v>38</v>
      </c>
      <c r="F8" s="268">
        <v>19</v>
      </c>
      <c r="G8" s="268">
        <v>19</v>
      </c>
      <c r="H8" s="268">
        <v>3</v>
      </c>
      <c r="I8" s="268">
        <v>1</v>
      </c>
      <c r="J8" s="291">
        <v>2</v>
      </c>
      <c r="K8" s="292">
        <v>4</v>
      </c>
      <c r="L8" s="268">
        <v>1</v>
      </c>
      <c r="M8" s="268">
        <v>3</v>
      </c>
      <c r="N8" s="268">
        <v>22</v>
      </c>
      <c r="O8" s="268">
        <v>10</v>
      </c>
      <c r="P8" s="268">
        <v>12</v>
      </c>
      <c r="Q8" s="268">
        <v>1</v>
      </c>
      <c r="R8" s="268">
        <v>0</v>
      </c>
      <c r="S8" s="291">
        <v>1</v>
      </c>
      <c r="T8" s="357" t="s">
        <v>205</v>
      </c>
      <c r="U8" s="357" t="s">
        <v>205</v>
      </c>
      <c r="V8" s="268">
        <v>3</v>
      </c>
      <c r="W8" s="268">
        <v>1</v>
      </c>
      <c r="X8" s="268">
        <v>2</v>
      </c>
      <c r="Y8" s="268">
        <v>2</v>
      </c>
      <c r="Z8" s="268">
        <v>2</v>
      </c>
      <c r="AA8" s="268">
        <v>0</v>
      </c>
      <c r="AB8" s="268">
        <v>30</v>
      </c>
      <c r="AC8" s="268">
        <v>16</v>
      </c>
      <c r="AD8" s="268">
        <v>14</v>
      </c>
      <c r="AE8" s="268">
        <v>73</v>
      </c>
      <c r="AF8" s="268">
        <v>58</v>
      </c>
      <c r="AG8" s="291">
        <v>15</v>
      </c>
    </row>
    <row r="9" spans="1:33" ht="99.95" customHeight="1">
      <c r="A9" s="357" t="s">
        <v>136</v>
      </c>
      <c r="B9" s="292">
        <v>52</v>
      </c>
      <c r="C9" s="268">
        <v>25</v>
      </c>
      <c r="D9" s="268">
        <v>27</v>
      </c>
      <c r="E9" s="268">
        <v>34</v>
      </c>
      <c r="F9" s="268">
        <v>23</v>
      </c>
      <c r="G9" s="268">
        <v>11</v>
      </c>
      <c r="H9" s="268">
        <v>4</v>
      </c>
      <c r="I9" s="268">
        <v>2</v>
      </c>
      <c r="J9" s="291">
        <v>2</v>
      </c>
      <c r="K9" s="292">
        <v>4</v>
      </c>
      <c r="L9" s="268">
        <v>1</v>
      </c>
      <c r="M9" s="268">
        <v>3</v>
      </c>
      <c r="N9" s="268">
        <v>26</v>
      </c>
      <c r="O9" s="268">
        <v>9</v>
      </c>
      <c r="P9" s="268">
        <v>17</v>
      </c>
      <c r="Q9" s="268">
        <v>0</v>
      </c>
      <c r="R9" s="268">
        <v>0</v>
      </c>
      <c r="S9" s="291">
        <v>0</v>
      </c>
      <c r="T9" s="357" t="s">
        <v>136</v>
      </c>
      <c r="U9" s="357" t="s">
        <v>136</v>
      </c>
      <c r="V9" s="268">
        <v>1</v>
      </c>
      <c r="W9" s="268">
        <v>0</v>
      </c>
      <c r="X9" s="268">
        <v>1</v>
      </c>
      <c r="Y9" s="268">
        <v>2</v>
      </c>
      <c r="Z9" s="268">
        <v>1</v>
      </c>
      <c r="AA9" s="268">
        <v>1</v>
      </c>
      <c r="AB9" s="268">
        <v>38</v>
      </c>
      <c r="AC9" s="268">
        <v>10</v>
      </c>
      <c r="AD9" s="268">
        <v>28</v>
      </c>
      <c r="AE9" s="268">
        <v>60</v>
      </c>
      <c r="AF9" s="268">
        <v>44</v>
      </c>
      <c r="AG9" s="291">
        <v>16</v>
      </c>
    </row>
    <row r="10" spans="1:33" s="196" customFormat="1" ht="99.95" customHeight="1">
      <c r="A10" s="274" t="s">
        <v>410</v>
      </c>
      <c r="B10" s="292">
        <v>70</v>
      </c>
      <c r="C10" s="268">
        <v>43</v>
      </c>
      <c r="D10" s="268">
        <v>27</v>
      </c>
      <c r="E10" s="268">
        <v>35</v>
      </c>
      <c r="F10" s="268">
        <v>27</v>
      </c>
      <c r="G10" s="268">
        <v>8</v>
      </c>
      <c r="H10" s="268">
        <v>1</v>
      </c>
      <c r="I10" s="268">
        <v>0</v>
      </c>
      <c r="J10" s="291">
        <v>1</v>
      </c>
      <c r="K10" s="292">
        <v>1</v>
      </c>
      <c r="L10" s="268">
        <v>0</v>
      </c>
      <c r="M10" s="268">
        <v>1</v>
      </c>
      <c r="N10" s="268">
        <v>20</v>
      </c>
      <c r="O10" s="268">
        <v>5</v>
      </c>
      <c r="P10" s="268">
        <v>15</v>
      </c>
      <c r="Q10" s="268">
        <v>0</v>
      </c>
      <c r="R10" s="268">
        <v>0</v>
      </c>
      <c r="S10" s="291">
        <v>0</v>
      </c>
      <c r="T10" s="274" t="s">
        <v>410</v>
      </c>
      <c r="U10" s="274" t="s">
        <v>410</v>
      </c>
      <c r="V10" s="268">
        <v>1</v>
      </c>
      <c r="W10" s="268">
        <v>0</v>
      </c>
      <c r="X10" s="268">
        <v>1</v>
      </c>
      <c r="Y10" s="268">
        <v>2</v>
      </c>
      <c r="Z10" s="268">
        <v>0</v>
      </c>
      <c r="AA10" s="268">
        <v>2</v>
      </c>
      <c r="AB10" s="268">
        <v>50</v>
      </c>
      <c r="AC10" s="268">
        <v>26</v>
      </c>
      <c r="AD10" s="268">
        <v>24</v>
      </c>
      <c r="AE10" s="268">
        <v>81</v>
      </c>
      <c r="AF10" s="268">
        <v>65</v>
      </c>
      <c r="AG10" s="291">
        <v>16</v>
      </c>
    </row>
    <row r="11" spans="1:33" ht="99.95" customHeight="1">
      <c r="A11" s="280" t="s">
        <v>429</v>
      </c>
      <c r="B11" s="682">
        <v>94</v>
      </c>
      <c r="C11" s="682">
        <v>50</v>
      </c>
      <c r="D11" s="683">
        <v>44</v>
      </c>
      <c r="E11" s="682">
        <v>42</v>
      </c>
      <c r="F11" s="682">
        <v>20</v>
      </c>
      <c r="G11" s="680">
        <v>22</v>
      </c>
      <c r="H11" s="682">
        <v>1</v>
      </c>
      <c r="I11" s="682">
        <v>0</v>
      </c>
      <c r="J11" s="680">
        <v>1</v>
      </c>
      <c r="K11" s="682">
        <v>5</v>
      </c>
      <c r="L11" s="682">
        <v>2</v>
      </c>
      <c r="M11" s="680">
        <v>3</v>
      </c>
      <c r="N11" s="682">
        <v>29</v>
      </c>
      <c r="O11" s="682">
        <v>10</v>
      </c>
      <c r="P11" s="680">
        <v>19</v>
      </c>
      <c r="Q11" s="682">
        <v>0</v>
      </c>
      <c r="R11" s="682">
        <v>0</v>
      </c>
      <c r="S11" s="680">
        <v>0</v>
      </c>
      <c r="T11" s="280" t="s">
        <v>429</v>
      </c>
      <c r="U11" s="280" t="s">
        <v>429</v>
      </c>
      <c r="V11" s="682">
        <v>1</v>
      </c>
      <c r="W11" s="682">
        <v>1</v>
      </c>
      <c r="X11" s="680">
        <v>0</v>
      </c>
      <c r="Y11" s="682">
        <v>1</v>
      </c>
      <c r="Z11" s="682">
        <v>0</v>
      </c>
      <c r="AA11" s="680">
        <v>1</v>
      </c>
      <c r="AB11" s="682">
        <v>61</v>
      </c>
      <c r="AC11" s="682">
        <v>20</v>
      </c>
      <c r="AD11" s="680">
        <v>41</v>
      </c>
      <c r="AE11" s="682">
        <v>73</v>
      </c>
      <c r="AF11" s="682">
        <v>54</v>
      </c>
      <c r="AG11" s="684">
        <v>19</v>
      </c>
    </row>
    <row r="12" spans="1:33">
      <c r="A12" s="594" t="s">
        <v>212</v>
      </c>
      <c r="B12" s="594"/>
      <c r="C12" s="594"/>
      <c r="D12" s="594"/>
      <c r="R12" s="633" t="s">
        <v>397</v>
      </c>
      <c r="S12" s="633"/>
      <c r="T12" s="633"/>
      <c r="U12" s="592" t="s">
        <v>357</v>
      </c>
      <c r="V12" s="592"/>
    </row>
  </sheetData>
  <mergeCells count="27">
    <mergeCell ref="U2:AG2"/>
    <mergeCell ref="U3:AG3"/>
    <mergeCell ref="AB4:AD4"/>
    <mergeCell ref="AE4:AG4"/>
    <mergeCell ref="K5:M5"/>
    <mergeCell ref="AB5:AD5"/>
    <mergeCell ref="N5:P5"/>
    <mergeCell ref="Q5:S5"/>
    <mergeCell ref="V5:X5"/>
    <mergeCell ref="Y5:AA5"/>
    <mergeCell ref="AE5:AG5"/>
    <mergeCell ref="Q4:T4"/>
    <mergeCell ref="Q1:T1"/>
    <mergeCell ref="A2:J2"/>
    <mergeCell ref="A3:J3"/>
    <mergeCell ref="I4:J4"/>
    <mergeCell ref="K2:T2"/>
    <mergeCell ref="K3:T3"/>
    <mergeCell ref="R12:T12"/>
    <mergeCell ref="U12:V12"/>
    <mergeCell ref="A12:D12"/>
    <mergeCell ref="T5:T6"/>
    <mergeCell ref="U5:U6"/>
    <mergeCell ref="A5:A6"/>
    <mergeCell ref="B5:D5"/>
    <mergeCell ref="E5:G5"/>
    <mergeCell ref="H5:J5"/>
  </mergeCells>
  <phoneticPr fontId="15" type="noConversion"/>
  <pageMargins left="0.7" right="0.7" top="0.75" bottom="0.75" header="0.3" footer="0.3"/>
  <pageSetup paperSize="9" scale="65" orientation="portrait" r:id="rId1"/>
  <colBreaks count="2" manualBreakCount="2">
    <brk id="10" max="19" man="1"/>
    <brk id="20" max="1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view="pageBreakPreview" zoomScaleNormal="100" zoomScaleSheetLayoutView="100" workbookViewId="0">
      <selection activeCell="H8" sqref="H8"/>
    </sheetView>
  </sheetViews>
  <sheetFormatPr defaultRowHeight="13.5"/>
  <cols>
    <col min="1" max="12" width="10.77734375" customWidth="1"/>
  </cols>
  <sheetData>
    <row r="1" spans="1:12">
      <c r="A1" s="165" t="s">
        <v>398</v>
      </c>
      <c r="B1" s="211"/>
      <c r="C1" s="211"/>
      <c r="D1" s="211"/>
      <c r="E1" s="211"/>
      <c r="F1" s="211"/>
      <c r="G1" s="211"/>
      <c r="H1" s="211"/>
      <c r="I1" s="165"/>
      <c r="L1" s="166" t="s">
        <v>399</v>
      </c>
    </row>
    <row r="2" spans="1:12" ht="30">
      <c r="A2" s="551" t="s">
        <v>170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</row>
    <row r="3" spans="1:12" ht="22.5">
      <c r="A3" s="552" t="s">
        <v>283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</row>
    <row r="4" spans="1:12">
      <c r="A4" s="642" t="s">
        <v>269</v>
      </c>
      <c r="B4" s="642"/>
      <c r="C4" s="642"/>
      <c r="D4" s="642"/>
      <c r="E4" s="642"/>
      <c r="F4" s="642"/>
      <c r="G4" s="643" t="s">
        <v>270</v>
      </c>
      <c r="H4" s="643"/>
      <c r="I4" s="643"/>
      <c r="J4" s="643"/>
      <c r="K4" s="643"/>
      <c r="L4" s="643"/>
    </row>
    <row r="5" spans="1:12" ht="33.75" customHeight="1">
      <c r="A5" s="648" t="s">
        <v>282</v>
      </c>
      <c r="B5" s="644" t="s">
        <v>271</v>
      </c>
      <c r="C5" s="650" t="s">
        <v>272</v>
      </c>
      <c r="D5" s="651"/>
      <c r="E5" s="651"/>
      <c r="F5" s="651"/>
      <c r="G5" s="651"/>
      <c r="H5" s="651"/>
      <c r="I5" s="651"/>
      <c r="J5" s="651"/>
      <c r="K5" s="652"/>
      <c r="L5" s="646" t="s">
        <v>273</v>
      </c>
    </row>
    <row r="6" spans="1:12" ht="33.75">
      <c r="A6" s="649"/>
      <c r="B6" s="645"/>
      <c r="C6" s="212" t="s">
        <v>258</v>
      </c>
      <c r="D6" s="212" t="s">
        <v>274</v>
      </c>
      <c r="E6" s="212" t="s">
        <v>275</v>
      </c>
      <c r="F6" s="212" t="s">
        <v>276</v>
      </c>
      <c r="G6" s="212" t="s">
        <v>277</v>
      </c>
      <c r="H6" s="212" t="s">
        <v>278</v>
      </c>
      <c r="I6" s="212" t="s">
        <v>279</v>
      </c>
      <c r="J6" s="212" t="s">
        <v>280</v>
      </c>
      <c r="K6" s="212" t="s">
        <v>281</v>
      </c>
      <c r="L6" s="647"/>
    </row>
    <row r="7" spans="1:12" ht="39.950000000000003" customHeight="1">
      <c r="A7" s="354" t="s">
        <v>284</v>
      </c>
      <c r="B7" s="685">
        <v>43068</v>
      </c>
      <c r="C7" s="686">
        <v>4801</v>
      </c>
      <c r="D7" s="687" t="s">
        <v>148</v>
      </c>
      <c r="E7" s="687" t="s">
        <v>148</v>
      </c>
      <c r="F7" s="687" t="s">
        <v>148</v>
      </c>
      <c r="G7" s="687" t="s">
        <v>148</v>
      </c>
      <c r="H7" s="687" t="s">
        <v>148</v>
      </c>
      <c r="I7" s="687" t="s">
        <v>148</v>
      </c>
      <c r="J7" s="687" t="s">
        <v>148</v>
      </c>
      <c r="K7" s="687" t="s">
        <v>148</v>
      </c>
      <c r="L7" s="688">
        <v>11.14</v>
      </c>
    </row>
    <row r="8" spans="1:12" ht="39.950000000000003" customHeight="1">
      <c r="A8" s="305" t="s">
        <v>48</v>
      </c>
      <c r="B8" s="689">
        <v>54571</v>
      </c>
      <c r="C8" s="210">
        <v>7789</v>
      </c>
      <c r="D8" s="458" t="s">
        <v>148</v>
      </c>
      <c r="E8" s="458" t="s">
        <v>148</v>
      </c>
      <c r="F8" s="458" t="s">
        <v>148</v>
      </c>
      <c r="G8" s="458" t="s">
        <v>148</v>
      </c>
      <c r="H8" s="458" t="s">
        <v>148</v>
      </c>
      <c r="I8" s="458" t="s">
        <v>148</v>
      </c>
      <c r="J8" s="458" t="s">
        <v>148</v>
      </c>
      <c r="K8" s="458" t="s">
        <v>148</v>
      </c>
      <c r="L8" s="340">
        <v>14.27</v>
      </c>
    </row>
    <row r="9" spans="1:12" ht="39.950000000000003" customHeight="1">
      <c r="A9" s="305" t="s">
        <v>147</v>
      </c>
      <c r="B9" s="689">
        <v>64033</v>
      </c>
      <c r="C9" s="210">
        <v>11774</v>
      </c>
      <c r="D9" s="458" t="s">
        <v>148</v>
      </c>
      <c r="E9" s="458" t="s">
        <v>148</v>
      </c>
      <c r="F9" s="458" t="s">
        <v>148</v>
      </c>
      <c r="G9" s="458" t="s">
        <v>148</v>
      </c>
      <c r="H9" s="458" t="s">
        <v>148</v>
      </c>
      <c r="I9" s="458" t="s">
        <v>148</v>
      </c>
      <c r="J9" s="458" t="s">
        <v>148</v>
      </c>
      <c r="K9" s="458" t="s">
        <v>148</v>
      </c>
      <c r="L9" s="341">
        <v>18.38</v>
      </c>
    </row>
    <row r="10" spans="1:12" s="211" customFormat="1" ht="39.950000000000003" customHeight="1">
      <c r="A10" s="305" t="s">
        <v>136</v>
      </c>
      <c r="B10" s="689">
        <v>79213</v>
      </c>
      <c r="C10" s="210">
        <v>16622</v>
      </c>
      <c r="D10" s="458">
        <v>12</v>
      </c>
      <c r="E10" s="458">
        <v>1129</v>
      </c>
      <c r="F10" s="458">
        <v>2620</v>
      </c>
      <c r="G10" s="458">
        <v>3803</v>
      </c>
      <c r="H10" s="458">
        <v>4031</v>
      </c>
      <c r="I10" s="458">
        <v>2697</v>
      </c>
      <c r="J10" s="458">
        <v>1506</v>
      </c>
      <c r="K10" s="458">
        <v>824</v>
      </c>
      <c r="L10" s="341">
        <v>21</v>
      </c>
    </row>
    <row r="11" spans="1:12" s="211" customFormat="1" ht="39.950000000000003" customHeight="1">
      <c r="A11" s="358" t="s">
        <v>410</v>
      </c>
      <c r="B11" s="689">
        <v>81037</v>
      </c>
      <c r="C11" s="210">
        <v>17639</v>
      </c>
      <c r="D11" s="210">
        <v>10</v>
      </c>
      <c r="E11" s="210">
        <v>1160</v>
      </c>
      <c r="F11" s="210">
        <v>2656</v>
      </c>
      <c r="G11" s="210">
        <v>3895</v>
      </c>
      <c r="H11" s="210">
        <v>4243</v>
      </c>
      <c r="I11" s="210">
        <v>3131</v>
      </c>
      <c r="J11" s="210">
        <v>1621</v>
      </c>
      <c r="K11" s="210">
        <v>923</v>
      </c>
      <c r="L11" s="341">
        <v>21.8</v>
      </c>
    </row>
    <row r="12" spans="1:12" ht="39.950000000000003" customHeight="1">
      <c r="A12" s="282" t="s">
        <v>429</v>
      </c>
      <c r="B12" s="690">
        <v>82811</v>
      </c>
      <c r="C12" s="691">
        <v>18400</v>
      </c>
      <c r="D12" s="691">
        <v>14</v>
      </c>
      <c r="E12" s="691">
        <v>1151</v>
      </c>
      <c r="F12" s="691">
        <v>2682</v>
      </c>
      <c r="G12" s="691">
        <v>3955</v>
      </c>
      <c r="H12" s="691">
        <v>4431</v>
      </c>
      <c r="I12" s="691">
        <v>3369</v>
      </c>
      <c r="J12" s="691">
        <v>1753</v>
      </c>
      <c r="K12" s="691">
        <v>1045</v>
      </c>
      <c r="L12" s="692">
        <v>22.219270386784366</v>
      </c>
    </row>
    <row r="13" spans="1:12">
      <c r="A13" s="281" t="s">
        <v>357</v>
      </c>
      <c r="B13" s="196" t="s">
        <v>400</v>
      </c>
      <c r="J13" s="640" t="s">
        <v>397</v>
      </c>
      <c r="K13" s="640"/>
      <c r="L13" s="640"/>
    </row>
    <row r="14" spans="1:12" ht="75" customHeight="1">
      <c r="A14" s="641" t="s">
        <v>401</v>
      </c>
      <c r="B14" s="641"/>
      <c r="C14" s="641"/>
      <c r="D14" s="641"/>
      <c r="E14" s="641"/>
      <c r="F14" s="641"/>
      <c r="G14" s="641"/>
      <c r="H14" s="641"/>
      <c r="I14" s="641"/>
      <c r="J14" s="641"/>
      <c r="K14" s="641"/>
      <c r="L14" s="641"/>
    </row>
  </sheetData>
  <mergeCells count="10">
    <mergeCell ref="J13:L13"/>
    <mergeCell ref="A14:L14"/>
    <mergeCell ref="A2:L2"/>
    <mergeCell ref="A3:L3"/>
    <mergeCell ref="A4:F4"/>
    <mergeCell ref="G4:L4"/>
    <mergeCell ref="B5:B6"/>
    <mergeCell ref="L5:L6"/>
    <mergeCell ref="A5:A6"/>
    <mergeCell ref="C5:K5"/>
  </mergeCells>
  <phoneticPr fontId="15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S25"/>
  <sheetViews>
    <sheetView showWhiteSpace="0" view="pageBreakPreview" topLeftCell="A9" zoomScaleNormal="85" zoomScaleSheetLayoutView="100" zoomScalePageLayoutView="70" workbookViewId="0">
      <selection activeCell="E12" sqref="E12"/>
    </sheetView>
  </sheetViews>
  <sheetFormatPr defaultRowHeight="13.5"/>
  <cols>
    <col min="1" max="1" width="10" style="1" customWidth="1"/>
    <col min="2" max="2" width="11.109375" style="1" customWidth="1"/>
    <col min="3" max="8" width="10.109375" style="1" customWidth="1"/>
    <col min="9" max="11" width="7.88671875" style="1" customWidth="1"/>
    <col min="12" max="12" width="10.33203125" style="1" customWidth="1"/>
    <col min="13" max="13" width="10.5546875" style="1" customWidth="1"/>
    <col min="14" max="14" width="10.33203125" style="1" customWidth="1"/>
    <col min="15" max="16" width="8.77734375" style="1" customWidth="1"/>
    <col min="17" max="17" width="9.5546875" style="1" customWidth="1"/>
    <col min="18" max="19" width="6.77734375" style="1" customWidth="1"/>
    <col min="20" max="16384" width="8.88671875" style="1"/>
  </cols>
  <sheetData>
    <row r="1" spans="1:19" s="5" customFormat="1" ht="27.75" customHeight="1">
      <c r="A1" s="165" t="s">
        <v>285</v>
      </c>
      <c r="G1" s="165"/>
      <c r="H1" s="166" t="s">
        <v>286</v>
      </c>
      <c r="I1" s="165" t="s">
        <v>287</v>
      </c>
      <c r="P1" s="165"/>
      <c r="Q1" s="166" t="s">
        <v>288</v>
      </c>
      <c r="R1" s="84"/>
    </row>
    <row r="2" spans="1:19" s="33" customFormat="1" ht="30" customHeight="1">
      <c r="A2" s="462" t="s">
        <v>172</v>
      </c>
      <c r="B2" s="462"/>
      <c r="C2" s="462"/>
      <c r="D2" s="462"/>
      <c r="E2" s="462"/>
      <c r="F2" s="462"/>
      <c r="G2" s="462"/>
      <c r="H2" s="462"/>
      <c r="I2" s="462" t="s">
        <v>171</v>
      </c>
      <c r="J2" s="462"/>
      <c r="K2" s="462"/>
      <c r="L2" s="462"/>
      <c r="M2" s="462"/>
      <c r="N2" s="462"/>
      <c r="O2" s="462"/>
      <c r="P2" s="462"/>
      <c r="Q2" s="462"/>
      <c r="R2" s="32"/>
      <c r="S2" s="32"/>
    </row>
    <row r="3" spans="1:19" s="72" customFormat="1" ht="39.75" customHeight="1">
      <c r="A3" s="463" t="s">
        <v>138</v>
      </c>
      <c r="B3" s="463"/>
      <c r="C3" s="463"/>
      <c r="D3" s="463"/>
      <c r="E3" s="463"/>
      <c r="F3" s="463"/>
      <c r="G3" s="463"/>
      <c r="H3" s="463"/>
      <c r="I3" s="463" t="s">
        <v>173</v>
      </c>
      <c r="J3" s="463"/>
      <c r="K3" s="463"/>
      <c r="L3" s="463"/>
      <c r="M3" s="463"/>
      <c r="N3" s="463"/>
      <c r="O3" s="463"/>
      <c r="P3" s="463"/>
      <c r="Q3" s="463"/>
      <c r="R3" s="73"/>
      <c r="S3" s="73"/>
    </row>
    <row r="4" spans="1:19" s="35" customFormat="1" ht="20.100000000000001" customHeight="1">
      <c r="A4" s="34" t="s">
        <v>63</v>
      </c>
      <c r="H4" s="170" t="s">
        <v>12</v>
      </c>
      <c r="I4" s="169" t="s">
        <v>16</v>
      </c>
      <c r="Q4" s="68" t="s">
        <v>64</v>
      </c>
    </row>
    <row r="5" spans="1:19" s="22" customFormat="1" ht="24.95" customHeight="1">
      <c r="A5" s="474" t="s">
        <v>98</v>
      </c>
      <c r="B5" s="467" t="s">
        <v>99</v>
      </c>
      <c r="C5" s="477" t="s">
        <v>100</v>
      </c>
      <c r="D5" s="478"/>
      <c r="E5" s="478"/>
      <c r="F5" s="478"/>
      <c r="G5" s="478"/>
      <c r="H5" s="478"/>
      <c r="I5" s="478"/>
      <c r="J5" s="478"/>
      <c r="K5" s="479"/>
      <c r="L5" s="467" t="s">
        <v>409</v>
      </c>
      <c r="M5" s="465" t="s">
        <v>130</v>
      </c>
      <c r="N5" s="467" t="s">
        <v>76</v>
      </c>
      <c r="O5" s="481" t="s">
        <v>131</v>
      </c>
      <c r="P5" s="482"/>
      <c r="Q5" s="471" t="s">
        <v>77</v>
      </c>
    </row>
    <row r="6" spans="1:19" s="22" customFormat="1" ht="24.95" customHeight="1">
      <c r="A6" s="475"/>
      <c r="B6" s="466"/>
      <c r="C6" s="468" t="s">
        <v>78</v>
      </c>
      <c r="D6" s="469"/>
      <c r="E6" s="470"/>
      <c r="F6" s="468" t="s">
        <v>101</v>
      </c>
      <c r="G6" s="469"/>
      <c r="H6" s="470"/>
      <c r="I6" s="468" t="s">
        <v>79</v>
      </c>
      <c r="J6" s="469"/>
      <c r="K6" s="470"/>
      <c r="L6" s="480"/>
      <c r="M6" s="466"/>
      <c r="N6" s="466"/>
      <c r="O6" s="483"/>
      <c r="P6" s="484"/>
      <c r="Q6" s="472"/>
    </row>
    <row r="7" spans="1:19" s="22" customFormat="1" ht="50.1" customHeight="1">
      <c r="A7" s="476"/>
      <c r="B7" s="229" t="s">
        <v>80</v>
      </c>
      <c r="C7" s="229"/>
      <c r="D7" s="231" t="s">
        <v>102</v>
      </c>
      <c r="E7" s="231" t="s">
        <v>103</v>
      </c>
      <c r="F7" s="229"/>
      <c r="G7" s="231" t="s">
        <v>102</v>
      </c>
      <c r="H7" s="231" t="s">
        <v>104</v>
      </c>
      <c r="I7" s="229"/>
      <c r="J7" s="231" t="s">
        <v>102</v>
      </c>
      <c r="K7" s="231" t="s">
        <v>103</v>
      </c>
      <c r="L7" s="229" t="s">
        <v>81</v>
      </c>
      <c r="M7" s="229" t="s">
        <v>82</v>
      </c>
      <c r="N7" s="229" t="s">
        <v>83</v>
      </c>
      <c r="O7" s="229" t="s">
        <v>132</v>
      </c>
      <c r="P7" s="231" t="s">
        <v>84</v>
      </c>
      <c r="Q7" s="473"/>
    </row>
    <row r="8" spans="1:19" s="22" customFormat="1" ht="50.1" customHeight="1">
      <c r="A8" s="216" t="s">
        <v>404</v>
      </c>
      <c r="B8" s="285">
        <v>60882</v>
      </c>
      <c r="C8" s="89">
        <v>184705</v>
      </c>
      <c r="D8" s="89">
        <v>95720</v>
      </c>
      <c r="E8" s="89">
        <v>88985</v>
      </c>
      <c r="F8" s="89">
        <v>182504</v>
      </c>
      <c r="G8" s="89">
        <v>94220</v>
      </c>
      <c r="H8" s="286">
        <v>88284</v>
      </c>
      <c r="I8" s="285">
        <v>2201</v>
      </c>
      <c r="J8" s="89">
        <v>1500</v>
      </c>
      <c r="K8" s="89">
        <v>701</v>
      </c>
      <c r="L8" s="179">
        <v>2.83</v>
      </c>
      <c r="M8" s="290">
        <v>3</v>
      </c>
      <c r="N8" s="89">
        <v>9801</v>
      </c>
      <c r="O8" s="290">
        <v>1173.92</v>
      </c>
      <c r="P8" s="310">
        <v>157.33000000000001</v>
      </c>
      <c r="Q8" s="287" t="s">
        <v>404</v>
      </c>
    </row>
    <row r="9" spans="1:19" s="22" customFormat="1" ht="50.1" customHeight="1">
      <c r="A9" s="216" t="s">
        <v>405</v>
      </c>
      <c r="B9" s="285">
        <v>62175</v>
      </c>
      <c r="C9" s="89">
        <v>186263</v>
      </c>
      <c r="D9" s="89">
        <v>96601</v>
      </c>
      <c r="E9" s="89">
        <v>89662</v>
      </c>
      <c r="F9" s="89">
        <v>184088</v>
      </c>
      <c r="G9" s="89">
        <v>95130</v>
      </c>
      <c r="H9" s="286">
        <v>88958</v>
      </c>
      <c r="I9" s="285">
        <v>2175</v>
      </c>
      <c r="J9" s="89">
        <v>1471</v>
      </c>
      <c r="K9" s="89">
        <v>704</v>
      </c>
      <c r="L9" s="179">
        <v>0.84</v>
      </c>
      <c r="M9" s="290">
        <v>3</v>
      </c>
      <c r="N9" s="89">
        <v>10318</v>
      </c>
      <c r="O9" s="290">
        <v>1183.82</v>
      </c>
      <c r="P9" s="310">
        <v>157.33000000000001</v>
      </c>
      <c r="Q9" s="287" t="s">
        <v>405</v>
      </c>
    </row>
    <row r="10" spans="1:19" s="22" customFormat="1" ht="50.1" customHeight="1">
      <c r="A10" s="216" t="s">
        <v>406</v>
      </c>
      <c r="B10" s="285">
        <v>63554</v>
      </c>
      <c r="C10" s="89">
        <v>187968</v>
      </c>
      <c r="D10" s="89">
        <v>97514</v>
      </c>
      <c r="E10" s="89">
        <v>90454</v>
      </c>
      <c r="F10" s="89">
        <v>185695</v>
      </c>
      <c r="G10" s="89">
        <v>95972</v>
      </c>
      <c r="H10" s="286">
        <v>89723</v>
      </c>
      <c r="I10" s="285">
        <v>2273</v>
      </c>
      <c r="J10" s="89">
        <v>1542</v>
      </c>
      <c r="K10" s="89">
        <v>731</v>
      </c>
      <c r="L10" s="179">
        <v>0.87</v>
      </c>
      <c r="M10" s="290">
        <v>2.92</v>
      </c>
      <c r="N10" s="89">
        <v>10879</v>
      </c>
      <c r="O10" s="290">
        <v>1194.73</v>
      </c>
      <c r="P10" s="310">
        <v>157.33000000000001</v>
      </c>
      <c r="Q10" s="287" t="s">
        <v>406</v>
      </c>
    </row>
    <row r="11" spans="1:19" s="22" customFormat="1" ht="50.1" customHeight="1">
      <c r="A11" s="216" t="s">
        <v>146</v>
      </c>
      <c r="B11" s="285">
        <v>69693</v>
      </c>
      <c r="C11" s="89">
        <f>F11+I11</f>
        <v>197882</v>
      </c>
      <c r="D11" s="89">
        <f>G11+J11</f>
        <v>102729</v>
      </c>
      <c r="E11" s="89">
        <f>H11+K11</f>
        <v>95153</v>
      </c>
      <c r="F11" s="89">
        <f>G11+H11</f>
        <v>195285</v>
      </c>
      <c r="G11" s="89">
        <v>101096</v>
      </c>
      <c r="H11" s="286">
        <v>94189</v>
      </c>
      <c r="I11" s="285">
        <f>J11+K11</f>
        <v>2597</v>
      </c>
      <c r="J11" s="89">
        <v>1633</v>
      </c>
      <c r="K11" s="89">
        <v>964</v>
      </c>
      <c r="L11" s="179">
        <v>2.14</v>
      </c>
      <c r="M11" s="290">
        <v>2.84</v>
      </c>
      <c r="N11" s="89">
        <v>12985</v>
      </c>
      <c r="O11" s="290">
        <v>1257.75</v>
      </c>
      <c r="P11" s="310">
        <v>157.33000000000001</v>
      </c>
      <c r="Q11" s="287" t="s">
        <v>146</v>
      </c>
    </row>
    <row r="12" spans="1:19" s="44" customFormat="1" ht="50.1" customHeight="1">
      <c r="A12" s="216" t="s">
        <v>145</v>
      </c>
      <c r="B12" s="285">
        <v>72416</v>
      </c>
      <c r="C12" s="89">
        <f>D12+E12</f>
        <v>203234</v>
      </c>
      <c r="D12" s="89">
        <f>G12+J12</f>
        <v>105468</v>
      </c>
      <c r="E12" s="89">
        <f>H12+K12</f>
        <v>97766</v>
      </c>
      <c r="F12" s="89">
        <f>G12+H12</f>
        <v>200718</v>
      </c>
      <c r="G12" s="89">
        <v>103904</v>
      </c>
      <c r="H12" s="286">
        <v>96814</v>
      </c>
      <c r="I12" s="285">
        <f>J12+K12</f>
        <v>2516</v>
      </c>
      <c r="J12" s="89">
        <v>1564</v>
      </c>
      <c r="K12" s="89">
        <v>952</v>
      </c>
      <c r="L12" s="179">
        <f>(C12-C11)/C11</f>
        <v>2.7046421604794778E-2</v>
      </c>
      <c r="M12" s="290">
        <f>C12/B12</f>
        <v>2.8064792311091473</v>
      </c>
      <c r="N12" s="89">
        <v>14053</v>
      </c>
      <c r="O12" s="290">
        <f>C12/157.33</f>
        <v>1291.7688934087585</v>
      </c>
      <c r="P12" s="310">
        <v>157.33000000000001</v>
      </c>
      <c r="Q12" s="287" t="s">
        <v>145</v>
      </c>
    </row>
    <row r="13" spans="1:19" s="44" customFormat="1" ht="50.1" customHeight="1">
      <c r="A13" s="216" t="s">
        <v>144</v>
      </c>
      <c r="B13" s="285">
        <v>75403</v>
      </c>
      <c r="C13" s="89">
        <v>208855</v>
      </c>
      <c r="D13" s="89">
        <v>108243</v>
      </c>
      <c r="E13" s="89">
        <v>100612</v>
      </c>
      <c r="F13" s="89">
        <v>206434</v>
      </c>
      <c r="G13" s="89">
        <v>106750</v>
      </c>
      <c r="H13" s="286">
        <v>99684</v>
      </c>
      <c r="I13" s="285">
        <v>2421</v>
      </c>
      <c r="J13" s="89">
        <v>1493</v>
      </c>
      <c r="K13" s="89">
        <v>928</v>
      </c>
      <c r="L13" s="179">
        <f>(C13-C11)/C11</f>
        <v>5.5452239213268514E-2</v>
      </c>
      <c r="M13" s="290">
        <f>C13/B13</f>
        <v>2.7698500059679323</v>
      </c>
      <c r="N13" s="89">
        <v>14984</v>
      </c>
      <c r="O13" s="290">
        <f>C13/157.34</f>
        <v>1327.4119740688955</v>
      </c>
      <c r="P13" s="310">
        <v>157.33000000000001</v>
      </c>
      <c r="Q13" s="287" t="s">
        <v>144</v>
      </c>
    </row>
    <row r="14" spans="1:19" s="44" customFormat="1" ht="50.1" customHeight="1">
      <c r="A14" s="216" t="s">
        <v>143</v>
      </c>
      <c r="B14" s="285">
        <v>81144</v>
      </c>
      <c r="C14" s="89">
        <v>220274</v>
      </c>
      <c r="D14" s="89">
        <v>114066</v>
      </c>
      <c r="E14" s="89">
        <v>106208</v>
      </c>
      <c r="F14" s="89">
        <v>217796</v>
      </c>
      <c r="G14" s="89">
        <v>112588</v>
      </c>
      <c r="H14" s="286">
        <v>105208</v>
      </c>
      <c r="I14" s="285">
        <v>2478</v>
      </c>
      <c r="J14" s="89">
        <v>1478</v>
      </c>
      <c r="K14" s="89">
        <v>1000</v>
      </c>
      <c r="L14" s="179">
        <v>5.5</v>
      </c>
      <c r="M14" s="290">
        <v>2.68</v>
      </c>
      <c r="N14" s="89">
        <v>16449</v>
      </c>
      <c r="O14" s="290">
        <v>1399.8983158563713</v>
      </c>
      <c r="P14" s="310">
        <v>157.34</v>
      </c>
      <c r="Q14" s="287" t="s">
        <v>143</v>
      </c>
    </row>
    <row r="15" spans="1:19" s="44" customFormat="1" ht="50.1" customHeight="1">
      <c r="A15" s="216" t="s">
        <v>136</v>
      </c>
      <c r="B15" s="285">
        <v>83781</v>
      </c>
      <c r="C15" s="89">
        <v>221325</v>
      </c>
      <c r="D15" s="89">
        <v>114751</v>
      </c>
      <c r="E15" s="89">
        <v>106574</v>
      </c>
      <c r="F15" s="89">
        <v>219014</v>
      </c>
      <c r="G15" s="89">
        <v>113392</v>
      </c>
      <c r="H15" s="286">
        <v>105622</v>
      </c>
      <c r="I15" s="285">
        <v>2311</v>
      </c>
      <c r="J15" s="89">
        <v>1359</v>
      </c>
      <c r="K15" s="89">
        <v>952</v>
      </c>
      <c r="L15" s="179">
        <v>0.48</v>
      </c>
      <c r="M15" s="290">
        <v>2.61</v>
      </c>
      <c r="N15" s="89">
        <v>18025</v>
      </c>
      <c r="O15" s="290">
        <v>1406.49</v>
      </c>
      <c r="P15" s="310">
        <v>157.36000000000001</v>
      </c>
      <c r="Q15" s="287" t="s">
        <v>136</v>
      </c>
    </row>
    <row r="16" spans="1:19" s="363" customFormat="1" ht="50.1" customHeight="1">
      <c r="A16" s="246" t="s">
        <v>410</v>
      </c>
      <c r="B16" s="285">
        <v>85815</v>
      </c>
      <c r="C16" s="89">
        <v>220883</v>
      </c>
      <c r="D16" s="89">
        <v>114499</v>
      </c>
      <c r="E16" s="89">
        <v>106384</v>
      </c>
      <c r="F16" s="89">
        <v>218735</v>
      </c>
      <c r="G16" s="89">
        <v>113265</v>
      </c>
      <c r="H16" s="286">
        <v>105470</v>
      </c>
      <c r="I16" s="285">
        <v>2148</v>
      </c>
      <c r="J16" s="89">
        <v>1234</v>
      </c>
      <c r="K16" s="89">
        <v>914</v>
      </c>
      <c r="L16" s="179">
        <v>2.4</v>
      </c>
      <c r="M16" s="290">
        <v>2.5</v>
      </c>
      <c r="N16" s="89">
        <v>19728</v>
      </c>
      <c r="O16" s="290">
        <v>1403.7</v>
      </c>
      <c r="P16" s="310">
        <v>157.36000000000001</v>
      </c>
      <c r="Q16" s="362" t="s">
        <v>410</v>
      </c>
    </row>
    <row r="17" spans="1:19" s="44" customFormat="1" ht="50.1" customHeight="1">
      <c r="A17" s="217" t="s">
        <v>429</v>
      </c>
      <c r="B17" s="365">
        <v>87153</v>
      </c>
      <c r="C17" s="366">
        <f>SUM(F17+I17)</f>
        <v>220945</v>
      </c>
      <c r="D17" s="366">
        <f>SUM(G17+J17)</f>
        <v>114349</v>
      </c>
      <c r="E17" s="366">
        <f>SUM(H17+K17)</f>
        <v>106596</v>
      </c>
      <c r="F17" s="366">
        <v>218670</v>
      </c>
      <c r="G17" s="366">
        <v>112993</v>
      </c>
      <c r="H17" s="366">
        <v>105677</v>
      </c>
      <c r="I17" s="366">
        <v>2275</v>
      </c>
      <c r="J17" s="366">
        <v>1356</v>
      </c>
      <c r="K17" s="366">
        <v>919</v>
      </c>
      <c r="L17" s="367">
        <f>IFERROR((C17-C16)/C16,0)</f>
        <v>2.8069158785420337E-4</v>
      </c>
      <c r="M17" s="368">
        <v>2.5</v>
      </c>
      <c r="N17" s="369">
        <v>21490</v>
      </c>
      <c r="O17" s="368">
        <v>1404.6</v>
      </c>
      <c r="P17" s="370">
        <v>157.30000000000001</v>
      </c>
      <c r="Q17" s="288" t="s">
        <v>429</v>
      </c>
    </row>
    <row r="18" spans="1:19" s="111" customFormat="1" ht="15" customHeight="1">
      <c r="A18" s="86" t="s">
        <v>427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O18" s="485" t="s">
        <v>428</v>
      </c>
      <c r="P18" s="485"/>
      <c r="Q18" s="485"/>
      <c r="R18" s="106"/>
    </row>
    <row r="19" spans="1:19" s="79" customFormat="1" ht="19.5" customHeight="1">
      <c r="A19" s="464" t="s">
        <v>408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283"/>
      <c r="O19" s="283"/>
      <c r="P19" s="283"/>
      <c r="Q19" s="284" t="s">
        <v>407</v>
      </c>
      <c r="R19" s="95"/>
      <c r="S19" s="35"/>
    </row>
    <row r="20" spans="1:19" s="80" customFormat="1" ht="32.25" customHeight="1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79"/>
      <c r="Q20" s="1"/>
      <c r="R20" s="1"/>
      <c r="S20" s="1"/>
    </row>
    <row r="25" spans="1:19" ht="28.5" customHeight="1"/>
  </sheetData>
  <mergeCells count="17">
    <mergeCell ref="O18:Q18"/>
    <mergeCell ref="A2:H2"/>
    <mergeCell ref="A3:H3"/>
    <mergeCell ref="I2:Q2"/>
    <mergeCell ref="A19:M19"/>
    <mergeCell ref="M5:M6"/>
    <mergeCell ref="N5:N6"/>
    <mergeCell ref="F6:H6"/>
    <mergeCell ref="I3:Q3"/>
    <mergeCell ref="Q5:Q7"/>
    <mergeCell ref="A5:A7"/>
    <mergeCell ref="B5:B6"/>
    <mergeCell ref="C5:K5"/>
    <mergeCell ref="C6:E6"/>
    <mergeCell ref="I6:K6"/>
    <mergeCell ref="L5:L6"/>
    <mergeCell ref="O5:P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5" fitToWidth="0" pageOrder="overThenDown" orientation="portrait" r:id="rId1"/>
  <headerFooter alignWithMargins="0"/>
  <rowBreaks count="1" manualBreakCount="1">
    <brk id="19" max="16" man="1"/>
  </rowBreaks>
  <colBreaks count="1" manualBreakCount="1">
    <brk id="8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23"/>
  <sheetViews>
    <sheetView view="pageBreakPreview" topLeftCell="A9" zoomScaleNormal="85" zoomScaleSheetLayoutView="100" workbookViewId="0">
      <selection activeCell="C14" sqref="C14"/>
    </sheetView>
  </sheetViews>
  <sheetFormatPr defaultRowHeight="13.5"/>
  <cols>
    <col min="1" max="1" width="11.33203125" style="13" customWidth="1"/>
    <col min="2" max="2" width="11.33203125" style="43" customWidth="1"/>
    <col min="3" max="8" width="11.33203125" style="1" customWidth="1"/>
    <col min="9" max="9" width="8.109375" style="1" customWidth="1"/>
    <col min="10" max="10" width="9.5546875" style="1" customWidth="1"/>
    <col min="11" max="14" width="10.33203125" style="1" customWidth="1"/>
    <col min="15" max="15" width="9.88671875" style="1" customWidth="1"/>
    <col min="16" max="16" width="8.5546875" style="1" customWidth="1"/>
    <col min="17" max="17" width="13" style="4" customWidth="1"/>
    <col min="18" max="18" width="8.88671875" style="1"/>
    <col min="19" max="20" width="6.77734375" style="1" customWidth="1"/>
    <col min="21" max="16384" width="8.88671875" style="1"/>
  </cols>
  <sheetData>
    <row r="1" spans="1:21" s="5" customFormat="1" ht="27.75" customHeight="1">
      <c r="A1" s="167" t="s">
        <v>289</v>
      </c>
      <c r="B1" s="42"/>
      <c r="H1" s="215" t="s">
        <v>290</v>
      </c>
      <c r="I1" s="167" t="s">
        <v>291</v>
      </c>
      <c r="M1" s="168"/>
      <c r="Q1" s="166" t="s">
        <v>292</v>
      </c>
    </row>
    <row r="2" spans="1:21" s="31" customFormat="1" ht="30" customHeight="1">
      <c r="A2" s="462" t="s">
        <v>174</v>
      </c>
      <c r="B2" s="462"/>
      <c r="C2" s="462"/>
      <c r="D2" s="462"/>
      <c r="E2" s="462"/>
      <c r="F2" s="462"/>
      <c r="G2" s="462"/>
      <c r="H2" s="462"/>
      <c r="I2" s="462" t="s">
        <v>175</v>
      </c>
      <c r="J2" s="462"/>
      <c r="K2" s="462"/>
      <c r="L2" s="462"/>
      <c r="M2" s="462"/>
      <c r="N2" s="462"/>
      <c r="O2" s="462"/>
      <c r="P2" s="462"/>
      <c r="Q2" s="462"/>
    </row>
    <row r="3" spans="1:21" s="72" customFormat="1" ht="47.25" customHeight="1">
      <c r="A3" s="492" t="s">
        <v>139</v>
      </c>
      <c r="B3" s="492"/>
      <c r="C3" s="492"/>
      <c r="D3" s="492"/>
      <c r="E3" s="492"/>
      <c r="F3" s="492"/>
      <c r="G3" s="492"/>
      <c r="H3" s="492"/>
      <c r="I3" s="492" t="s">
        <v>176</v>
      </c>
      <c r="J3" s="492"/>
      <c r="K3" s="492"/>
      <c r="L3" s="492"/>
      <c r="M3" s="492"/>
      <c r="N3" s="492"/>
      <c r="O3" s="492"/>
      <c r="P3" s="492"/>
      <c r="Q3" s="492"/>
    </row>
    <row r="4" spans="1:21" s="35" customFormat="1" ht="19.5" customHeight="1">
      <c r="A4" s="167" t="s">
        <v>300</v>
      </c>
      <c r="B4" s="48"/>
      <c r="H4" s="170" t="s">
        <v>12</v>
      </c>
      <c r="I4" s="167" t="s">
        <v>300</v>
      </c>
      <c r="Q4" s="68" t="s">
        <v>12</v>
      </c>
    </row>
    <row r="5" spans="1:21" s="22" customFormat="1" ht="24.95" customHeight="1">
      <c r="A5" s="494" t="s">
        <v>105</v>
      </c>
      <c r="B5" s="496" t="s">
        <v>106</v>
      </c>
      <c r="C5" s="488" t="s">
        <v>107</v>
      </c>
      <c r="D5" s="488"/>
      <c r="E5" s="488"/>
      <c r="F5" s="488"/>
      <c r="G5" s="488"/>
      <c r="H5" s="488"/>
      <c r="I5" s="478" t="s">
        <v>133</v>
      </c>
      <c r="J5" s="478"/>
      <c r="K5" s="478"/>
      <c r="L5" s="497" t="s">
        <v>130</v>
      </c>
      <c r="M5" s="496" t="s">
        <v>108</v>
      </c>
      <c r="N5" s="486" t="s">
        <v>149</v>
      </c>
      <c r="O5" s="481" t="s">
        <v>131</v>
      </c>
      <c r="P5" s="490" t="s">
        <v>298</v>
      </c>
      <c r="Q5" s="479" t="s">
        <v>53</v>
      </c>
    </row>
    <row r="6" spans="1:21" s="22" customFormat="1" ht="17.25" customHeight="1">
      <c r="A6" s="494"/>
      <c r="B6" s="466"/>
      <c r="C6" s="467" t="s">
        <v>109</v>
      </c>
      <c r="D6" s="495"/>
      <c r="E6" s="495"/>
      <c r="F6" s="233" t="s">
        <v>297</v>
      </c>
      <c r="G6" s="478" t="s">
        <v>296</v>
      </c>
      <c r="H6" s="479"/>
      <c r="I6" s="479" t="s">
        <v>301</v>
      </c>
      <c r="J6" s="493"/>
      <c r="K6" s="477"/>
      <c r="L6" s="498"/>
      <c r="M6" s="499"/>
      <c r="N6" s="487"/>
      <c r="O6" s="489"/>
      <c r="P6" s="491"/>
      <c r="Q6" s="479"/>
    </row>
    <row r="7" spans="1:21" s="22" customFormat="1" ht="52.5" customHeight="1">
      <c r="A7" s="494"/>
      <c r="B7" s="230" t="s">
        <v>15</v>
      </c>
      <c r="C7" s="230"/>
      <c r="D7" s="231" t="s">
        <v>110</v>
      </c>
      <c r="E7" s="231" t="s">
        <v>75</v>
      </c>
      <c r="F7" s="161"/>
      <c r="G7" s="231" t="s">
        <v>110</v>
      </c>
      <c r="H7" s="229" t="s">
        <v>75</v>
      </c>
      <c r="I7" s="228"/>
      <c r="J7" s="228" t="s">
        <v>110</v>
      </c>
      <c r="K7" s="232" t="s">
        <v>75</v>
      </c>
      <c r="L7" s="230" t="s">
        <v>82</v>
      </c>
      <c r="M7" s="230" t="s">
        <v>22</v>
      </c>
      <c r="N7" s="234" t="s">
        <v>150</v>
      </c>
      <c r="O7" s="230" t="s">
        <v>132</v>
      </c>
      <c r="P7" s="229" t="s">
        <v>299</v>
      </c>
      <c r="Q7" s="479"/>
    </row>
    <row r="8" spans="1:21" ht="39.950000000000003" customHeight="1">
      <c r="A8" s="224" t="s">
        <v>129</v>
      </c>
      <c r="B8" s="371">
        <v>75403</v>
      </c>
      <c r="C8" s="372">
        <v>208855</v>
      </c>
      <c r="D8" s="372">
        <v>108243</v>
      </c>
      <c r="E8" s="372">
        <v>100612</v>
      </c>
      <c r="F8" s="372">
        <v>206434</v>
      </c>
      <c r="G8" s="372">
        <v>106750</v>
      </c>
      <c r="H8" s="373">
        <v>99684</v>
      </c>
      <c r="I8" s="374">
        <v>2421</v>
      </c>
      <c r="J8" s="375">
        <v>1493</v>
      </c>
      <c r="K8" s="375">
        <v>928</v>
      </c>
      <c r="L8" s="376" t="s">
        <v>148</v>
      </c>
      <c r="M8" s="372">
        <v>14984</v>
      </c>
      <c r="N8" s="376" t="s">
        <v>148</v>
      </c>
      <c r="O8" s="377">
        <f>C8/157.33</f>
        <v>1327.4963452615521</v>
      </c>
      <c r="P8" s="378">
        <v>157.33000000000001</v>
      </c>
      <c r="Q8" s="222" t="s">
        <v>129</v>
      </c>
    </row>
    <row r="9" spans="1:21" ht="39.950000000000003" customHeight="1">
      <c r="A9" s="224" t="s">
        <v>135</v>
      </c>
      <c r="B9" s="311">
        <v>81144</v>
      </c>
      <c r="C9" s="88">
        <v>220274</v>
      </c>
      <c r="D9" s="88">
        <v>114066</v>
      </c>
      <c r="E9" s="88">
        <v>106208</v>
      </c>
      <c r="F9" s="88">
        <v>217796</v>
      </c>
      <c r="G9" s="88">
        <v>112588</v>
      </c>
      <c r="H9" s="312">
        <v>105208</v>
      </c>
      <c r="I9" s="315">
        <v>2478</v>
      </c>
      <c r="J9" s="180">
        <v>1478</v>
      </c>
      <c r="K9" s="180">
        <v>1000</v>
      </c>
      <c r="L9" s="342" t="s">
        <v>148</v>
      </c>
      <c r="M9" s="50" t="s">
        <v>148</v>
      </c>
      <c r="N9" s="342" t="s">
        <v>148</v>
      </c>
      <c r="O9" s="290" t="s">
        <v>293</v>
      </c>
      <c r="P9" s="316">
        <v>157.34</v>
      </c>
      <c r="Q9" s="222" t="s">
        <v>135</v>
      </c>
    </row>
    <row r="10" spans="1:21" s="41" customFormat="1" ht="39.950000000000003" customHeight="1">
      <c r="A10" s="224" t="s">
        <v>137</v>
      </c>
      <c r="B10" s="313">
        <v>83781</v>
      </c>
      <c r="C10" s="220">
        <f>F10+I10</f>
        <v>221325</v>
      </c>
      <c r="D10" s="220">
        <f>G10+J10</f>
        <v>114751</v>
      </c>
      <c r="E10" s="220">
        <f>H10+K10</f>
        <v>106574</v>
      </c>
      <c r="F10" s="219">
        <v>219014</v>
      </c>
      <c r="G10" s="219">
        <v>113392</v>
      </c>
      <c r="H10" s="314">
        <v>105622</v>
      </c>
      <c r="I10" s="317">
        <v>2311</v>
      </c>
      <c r="J10" s="220">
        <v>1359</v>
      </c>
      <c r="K10" s="220">
        <v>952</v>
      </c>
      <c r="L10" s="294">
        <v>2.61</v>
      </c>
      <c r="M10" s="220">
        <v>18025</v>
      </c>
      <c r="N10" s="289">
        <v>38.200000000000003</v>
      </c>
      <c r="O10" s="290">
        <f t="shared" ref="O10" si="0">C10/P10</f>
        <v>1406.4883070665987</v>
      </c>
      <c r="P10" s="316">
        <v>157.36000000000001</v>
      </c>
      <c r="Q10" s="222" t="s">
        <v>137</v>
      </c>
      <c r="R10" s="39"/>
      <c r="S10" s="39"/>
      <c r="T10" s="40"/>
      <c r="U10" s="8"/>
    </row>
    <row r="11" spans="1:21" ht="39.950000000000003" customHeight="1">
      <c r="A11" s="224" t="s">
        <v>410</v>
      </c>
      <c r="B11" s="313">
        <v>85815</v>
      </c>
      <c r="C11" s="220">
        <v>220883</v>
      </c>
      <c r="D11" s="220">
        <v>114499</v>
      </c>
      <c r="E11" s="220">
        <v>106384</v>
      </c>
      <c r="F11" s="219">
        <v>218735</v>
      </c>
      <c r="G11" s="219">
        <v>113265</v>
      </c>
      <c r="H11" s="314">
        <v>105470</v>
      </c>
      <c r="I11" s="317">
        <v>2148</v>
      </c>
      <c r="J11" s="220">
        <v>1234</v>
      </c>
      <c r="K11" s="220">
        <v>914</v>
      </c>
      <c r="L11" s="294">
        <v>2.5739439491930316</v>
      </c>
      <c r="M11" s="220">
        <v>19728</v>
      </c>
      <c r="N11" s="289" t="s">
        <v>2</v>
      </c>
      <c r="O11" s="290">
        <v>1403.6794611082867</v>
      </c>
      <c r="P11" s="316">
        <v>157.36000000000001</v>
      </c>
      <c r="Q11" s="222" t="s">
        <v>410</v>
      </c>
    </row>
    <row r="12" spans="1:21" ht="39.950000000000003" customHeight="1">
      <c r="A12" s="225" t="s">
        <v>429</v>
      </c>
      <c r="B12" s="379">
        <f>SUM(B13:B20)</f>
        <v>87153</v>
      </c>
      <c r="C12" s="380">
        <f>SUM(C13:C20)</f>
        <v>220945</v>
      </c>
      <c r="D12" s="380">
        <f t="shared" ref="D12:H12" si="1">SUM(D13:D20)</f>
        <v>114349</v>
      </c>
      <c r="E12" s="380">
        <f t="shared" si="1"/>
        <v>106596</v>
      </c>
      <c r="F12" s="380">
        <f t="shared" si="1"/>
        <v>218670</v>
      </c>
      <c r="G12" s="380">
        <f t="shared" si="1"/>
        <v>112993</v>
      </c>
      <c r="H12" s="380">
        <f t="shared" si="1"/>
        <v>105677</v>
      </c>
      <c r="I12" s="380">
        <v>2275</v>
      </c>
      <c r="J12" s="380">
        <v>1356</v>
      </c>
      <c r="K12" s="380">
        <v>919</v>
      </c>
      <c r="L12" s="381">
        <f>C12/B12</f>
        <v>2.5351393526327262</v>
      </c>
      <c r="M12" s="380">
        <f>SUM(M13:M20)</f>
        <v>21490</v>
      </c>
      <c r="N12" s="382" t="s">
        <v>2</v>
      </c>
      <c r="O12" s="383">
        <f>C12/P12</f>
        <v>1404.6090273363</v>
      </c>
      <c r="P12" s="384">
        <v>157.30000000000001</v>
      </c>
      <c r="Q12" s="218" t="s">
        <v>429</v>
      </c>
    </row>
    <row r="13" spans="1:21" s="118" customFormat="1" ht="39.950000000000003" customHeight="1">
      <c r="A13" s="226" t="s">
        <v>151</v>
      </c>
      <c r="B13" s="385">
        <v>14529</v>
      </c>
      <c r="C13" s="386">
        <f>SUM(F13,I13)</f>
        <v>36941</v>
      </c>
      <c r="D13" s="386">
        <f>SUM(G13,J13)</f>
        <v>18888</v>
      </c>
      <c r="E13" s="386">
        <f>SUM(H13,K13)</f>
        <v>18053</v>
      </c>
      <c r="F13" s="387">
        <f>SUM(G13:H13)</f>
        <v>36522</v>
      </c>
      <c r="G13" s="387">
        <v>18670</v>
      </c>
      <c r="H13" s="387">
        <v>17852</v>
      </c>
      <c r="I13" s="388">
        <v>419</v>
      </c>
      <c r="J13" s="389">
        <v>218</v>
      </c>
      <c r="K13" s="389">
        <v>201</v>
      </c>
      <c r="L13" s="390">
        <f t="shared" ref="L13:L20" si="2">C13/B13</f>
        <v>2.542570032349095</v>
      </c>
      <c r="M13" s="391">
        <v>3975</v>
      </c>
      <c r="N13" s="392" t="s">
        <v>2</v>
      </c>
      <c r="O13" s="393">
        <f>C13/P13</f>
        <v>2383.2903225806454</v>
      </c>
      <c r="P13" s="394">
        <v>15.5</v>
      </c>
      <c r="Q13" s="221" t="s">
        <v>159</v>
      </c>
      <c r="R13" s="117"/>
    </row>
    <row r="14" spans="1:21" s="7" customFormat="1" ht="39.950000000000003" customHeight="1">
      <c r="A14" s="226" t="s">
        <v>152</v>
      </c>
      <c r="B14" s="395">
        <v>15876</v>
      </c>
      <c r="C14" s="386">
        <f t="shared" ref="C14:E20" si="3">SUM(F14,I14)</f>
        <v>42630</v>
      </c>
      <c r="D14" s="386">
        <f t="shared" si="3"/>
        <v>21657</v>
      </c>
      <c r="E14" s="386">
        <f t="shared" si="3"/>
        <v>20973</v>
      </c>
      <c r="F14" s="387">
        <f t="shared" ref="F14:F20" si="4">SUM(G14:H14)</f>
        <v>42082</v>
      </c>
      <c r="G14" s="387">
        <v>21348</v>
      </c>
      <c r="H14" s="387">
        <v>20734</v>
      </c>
      <c r="I14" s="388">
        <v>548</v>
      </c>
      <c r="J14" s="389">
        <v>309</v>
      </c>
      <c r="K14" s="389">
        <v>239</v>
      </c>
      <c r="L14" s="390">
        <f t="shared" si="2"/>
        <v>2.6851851851851851</v>
      </c>
      <c r="M14" s="396">
        <v>3558</v>
      </c>
      <c r="N14" s="392" t="s">
        <v>2</v>
      </c>
      <c r="O14" s="393">
        <f t="shared" ref="O14:O20" si="5">C14/P14</f>
        <v>3984.1121495327106</v>
      </c>
      <c r="P14" s="394">
        <v>10.7</v>
      </c>
      <c r="Q14" s="221" t="s">
        <v>160</v>
      </c>
    </row>
    <row r="15" spans="1:21" s="7" customFormat="1" ht="39.950000000000003" customHeight="1">
      <c r="A15" s="226" t="s">
        <v>153</v>
      </c>
      <c r="B15" s="395">
        <v>13203</v>
      </c>
      <c r="C15" s="386">
        <f t="shared" si="3"/>
        <v>37788</v>
      </c>
      <c r="D15" s="386">
        <f t="shared" si="3"/>
        <v>19137</v>
      </c>
      <c r="E15" s="386">
        <f t="shared" si="3"/>
        <v>18651</v>
      </c>
      <c r="F15" s="387">
        <f t="shared" si="4"/>
        <v>37555</v>
      </c>
      <c r="G15" s="387">
        <v>19019</v>
      </c>
      <c r="H15" s="387">
        <v>18536</v>
      </c>
      <c r="I15" s="388">
        <v>233</v>
      </c>
      <c r="J15" s="389">
        <v>118</v>
      </c>
      <c r="K15" s="389">
        <v>115</v>
      </c>
      <c r="L15" s="390">
        <f t="shared" si="2"/>
        <v>2.8620768007271074</v>
      </c>
      <c r="M15" s="396">
        <v>3197</v>
      </c>
      <c r="N15" s="392" t="s">
        <v>2</v>
      </c>
      <c r="O15" s="393">
        <f t="shared" si="5"/>
        <v>1211.1538461538462</v>
      </c>
      <c r="P15" s="394">
        <v>31.2</v>
      </c>
      <c r="Q15" s="221" t="s">
        <v>161</v>
      </c>
    </row>
    <row r="16" spans="1:21" s="7" customFormat="1" ht="39.950000000000003" customHeight="1">
      <c r="A16" s="226" t="s">
        <v>154</v>
      </c>
      <c r="B16" s="395">
        <v>6616</v>
      </c>
      <c r="C16" s="386">
        <f t="shared" si="3"/>
        <v>16706</v>
      </c>
      <c r="D16" s="386">
        <f t="shared" si="3"/>
        <v>8675</v>
      </c>
      <c r="E16" s="386">
        <f t="shared" si="3"/>
        <v>8031</v>
      </c>
      <c r="F16" s="387">
        <f t="shared" si="4"/>
        <v>16339</v>
      </c>
      <c r="G16" s="387">
        <v>8364</v>
      </c>
      <c r="H16" s="387">
        <v>7975</v>
      </c>
      <c r="I16" s="388">
        <v>367</v>
      </c>
      <c r="J16" s="389">
        <v>311</v>
      </c>
      <c r="K16" s="389">
        <v>56</v>
      </c>
      <c r="L16" s="390">
        <f t="shared" si="2"/>
        <v>2.5250906892382106</v>
      </c>
      <c r="M16" s="396">
        <v>2017</v>
      </c>
      <c r="N16" s="392" t="s">
        <v>2</v>
      </c>
      <c r="O16" s="393">
        <f t="shared" si="5"/>
        <v>275.22240527182868</v>
      </c>
      <c r="P16" s="394">
        <v>60.7</v>
      </c>
      <c r="Q16" s="221" t="s">
        <v>162</v>
      </c>
    </row>
    <row r="17" spans="1:19" s="7" customFormat="1" ht="39.950000000000003" customHeight="1">
      <c r="A17" s="226" t="s">
        <v>155</v>
      </c>
      <c r="B17" s="395">
        <v>13175</v>
      </c>
      <c r="C17" s="386">
        <f t="shared" si="3"/>
        <v>29697</v>
      </c>
      <c r="D17" s="386">
        <f t="shared" si="3"/>
        <v>15985</v>
      </c>
      <c r="E17" s="386">
        <f t="shared" si="3"/>
        <v>13712</v>
      </c>
      <c r="F17" s="387">
        <f t="shared" si="4"/>
        <v>29342</v>
      </c>
      <c r="G17" s="387">
        <v>15736</v>
      </c>
      <c r="H17" s="387">
        <v>13606</v>
      </c>
      <c r="I17" s="388">
        <v>355</v>
      </c>
      <c r="J17" s="389">
        <v>249</v>
      </c>
      <c r="K17" s="389">
        <v>106</v>
      </c>
      <c r="L17" s="390">
        <f t="shared" si="2"/>
        <v>2.2540417457305502</v>
      </c>
      <c r="M17" s="396">
        <v>3049</v>
      </c>
      <c r="N17" s="392" t="s">
        <v>2</v>
      </c>
      <c r="O17" s="393">
        <f t="shared" si="5"/>
        <v>1810.7926829268295</v>
      </c>
      <c r="P17" s="394">
        <v>16.399999999999999</v>
      </c>
      <c r="Q17" s="221" t="s">
        <v>163</v>
      </c>
    </row>
    <row r="18" spans="1:19" s="7" customFormat="1" ht="39.950000000000003" customHeight="1">
      <c r="A18" s="226" t="s">
        <v>156</v>
      </c>
      <c r="B18" s="395">
        <v>14297</v>
      </c>
      <c r="C18" s="386">
        <f t="shared" si="3"/>
        <v>37074</v>
      </c>
      <c r="D18" s="386">
        <f t="shared" si="3"/>
        <v>18751</v>
      </c>
      <c r="E18" s="386">
        <f t="shared" si="3"/>
        <v>18323</v>
      </c>
      <c r="F18" s="387">
        <f t="shared" si="4"/>
        <v>36939</v>
      </c>
      <c r="G18" s="387">
        <v>18716</v>
      </c>
      <c r="H18" s="387">
        <v>18223</v>
      </c>
      <c r="I18" s="388">
        <v>135</v>
      </c>
      <c r="J18" s="389">
        <v>35</v>
      </c>
      <c r="K18" s="389">
        <v>100</v>
      </c>
      <c r="L18" s="390">
        <f t="shared" si="2"/>
        <v>2.5931314261733229</v>
      </c>
      <c r="M18" s="396">
        <v>2966</v>
      </c>
      <c r="N18" s="392" t="s">
        <v>2</v>
      </c>
      <c r="O18" s="393">
        <f t="shared" si="5"/>
        <v>3464.8598130841124</v>
      </c>
      <c r="P18" s="394">
        <v>10.7</v>
      </c>
      <c r="Q18" s="221" t="s">
        <v>164</v>
      </c>
    </row>
    <row r="19" spans="1:19" s="7" customFormat="1" ht="39.950000000000003" customHeight="1">
      <c r="A19" s="226" t="s">
        <v>157</v>
      </c>
      <c r="B19" s="395">
        <v>4748</v>
      </c>
      <c r="C19" s="386">
        <f t="shared" si="3"/>
        <v>9657</v>
      </c>
      <c r="D19" s="386">
        <f t="shared" si="3"/>
        <v>5613</v>
      </c>
      <c r="E19" s="386">
        <f t="shared" si="3"/>
        <v>4044</v>
      </c>
      <c r="F19" s="387">
        <f t="shared" si="4"/>
        <v>9608</v>
      </c>
      <c r="G19" s="387">
        <v>5598</v>
      </c>
      <c r="H19" s="387">
        <v>4010</v>
      </c>
      <c r="I19" s="388">
        <v>49</v>
      </c>
      <c r="J19" s="389">
        <v>15</v>
      </c>
      <c r="K19" s="389">
        <v>34</v>
      </c>
      <c r="L19" s="390">
        <f t="shared" si="2"/>
        <v>2.0339090143218197</v>
      </c>
      <c r="M19" s="396">
        <v>1119</v>
      </c>
      <c r="N19" s="392" t="s">
        <v>2</v>
      </c>
      <c r="O19" s="393">
        <f t="shared" si="5"/>
        <v>1463.1818181818182</v>
      </c>
      <c r="P19" s="394">
        <v>6.6</v>
      </c>
      <c r="Q19" s="221" t="s">
        <v>165</v>
      </c>
    </row>
    <row r="20" spans="1:19" s="7" customFormat="1" ht="39.950000000000003" customHeight="1">
      <c r="A20" s="227" t="s">
        <v>158</v>
      </c>
      <c r="B20" s="397">
        <v>4709</v>
      </c>
      <c r="C20" s="398">
        <f t="shared" si="3"/>
        <v>10452</v>
      </c>
      <c r="D20" s="398">
        <f t="shared" si="3"/>
        <v>5643</v>
      </c>
      <c r="E20" s="398">
        <f t="shared" si="3"/>
        <v>4809</v>
      </c>
      <c r="F20" s="399">
        <f t="shared" si="4"/>
        <v>10283</v>
      </c>
      <c r="G20" s="399">
        <v>5542</v>
      </c>
      <c r="H20" s="399">
        <v>4741</v>
      </c>
      <c r="I20" s="400">
        <v>169</v>
      </c>
      <c r="J20" s="401">
        <v>101</v>
      </c>
      <c r="K20" s="401">
        <v>68</v>
      </c>
      <c r="L20" s="402">
        <f t="shared" si="2"/>
        <v>2.2195795285623277</v>
      </c>
      <c r="M20" s="403">
        <v>1609</v>
      </c>
      <c r="N20" s="404" t="s">
        <v>2</v>
      </c>
      <c r="O20" s="405">
        <f t="shared" si="5"/>
        <v>1900.3636363636363</v>
      </c>
      <c r="P20" s="406">
        <v>5.5</v>
      </c>
      <c r="Q20" s="223" t="s">
        <v>166</v>
      </c>
    </row>
    <row r="21" spans="1:19" s="54" customFormat="1" ht="15" customHeight="1">
      <c r="A21" s="86" t="s">
        <v>427</v>
      </c>
      <c r="B21" s="92"/>
      <c r="C21" s="92"/>
      <c r="D21" s="92"/>
      <c r="E21" s="92"/>
      <c r="F21" s="92"/>
      <c r="G21" s="67"/>
      <c r="H21" s="65"/>
      <c r="I21" s="65"/>
      <c r="J21" s="65"/>
      <c r="K21" s="65"/>
      <c r="L21" s="65"/>
      <c r="M21" s="65"/>
      <c r="N21" s="65"/>
      <c r="O21" s="485" t="s">
        <v>428</v>
      </c>
      <c r="P21" s="485"/>
      <c r="Q21" s="485"/>
    </row>
    <row r="22" spans="1:19" s="79" customFormat="1" ht="28.5" customHeight="1">
      <c r="A22" s="464" t="s">
        <v>134</v>
      </c>
      <c r="B22" s="464"/>
      <c r="C22" s="464"/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164"/>
      <c r="P22" s="164"/>
      <c r="Q22" s="164"/>
      <c r="R22" s="95"/>
      <c r="S22" s="35"/>
    </row>
    <row r="23" spans="1:19" s="54" customFormat="1" ht="12" customHeight="1">
      <c r="A23" s="47"/>
      <c r="B23" s="52"/>
      <c r="C23" s="53"/>
      <c r="D23" s="53"/>
      <c r="E23" s="53"/>
      <c r="F23" s="53"/>
      <c r="P23" s="3"/>
      <c r="Q23" s="160"/>
    </row>
  </sheetData>
  <mergeCells count="19">
    <mergeCell ref="A22:N22"/>
    <mergeCell ref="A2:H2"/>
    <mergeCell ref="A3:H3"/>
    <mergeCell ref="I2:Q2"/>
    <mergeCell ref="I3:Q3"/>
    <mergeCell ref="Q5:Q7"/>
    <mergeCell ref="I6:K6"/>
    <mergeCell ref="A5:A7"/>
    <mergeCell ref="C6:E6"/>
    <mergeCell ref="G6:H6"/>
    <mergeCell ref="B5:B6"/>
    <mergeCell ref="L5:L6"/>
    <mergeCell ref="M5:M6"/>
    <mergeCell ref="N5:N6"/>
    <mergeCell ref="O21:Q21"/>
    <mergeCell ref="C5:H5"/>
    <mergeCell ref="I5:K5"/>
    <mergeCell ref="O5:O6"/>
    <mergeCell ref="P5:P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7" fitToWidth="0" pageOrder="overThenDown" orientation="portrait" r:id="rId1"/>
  <headerFooter alignWithMargins="0"/>
  <colBreaks count="1" manualBreakCount="1">
    <brk id="8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8"/>
  <sheetViews>
    <sheetView view="pageBreakPreview" topLeftCell="A17" zoomScaleNormal="85" zoomScaleSheetLayoutView="100" workbookViewId="0">
      <selection activeCell="I20" sqref="I20"/>
    </sheetView>
  </sheetViews>
  <sheetFormatPr defaultRowHeight="13.5"/>
  <cols>
    <col min="1" max="1" width="8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10" width="7.77734375" style="1" customWidth="1"/>
    <col min="11" max="11" width="8" style="1" customWidth="1"/>
    <col min="12" max="14" width="7.88671875" style="1" customWidth="1"/>
    <col min="15" max="20" width="7.77734375" style="1" customWidth="1"/>
    <col min="21" max="21" width="8.109375" style="1" customWidth="1"/>
    <col min="22" max="24" width="7.77734375" style="1" customWidth="1"/>
    <col min="25" max="25" width="3.77734375" style="1" customWidth="1"/>
    <col min="26" max="26" width="8.77734375" style="1" customWidth="1"/>
    <col min="27" max="16384" width="8.88671875" style="1"/>
  </cols>
  <sheetData>
    <row r="1" spans="1:26" s="5" customFormat="1" ht="27.75" customHeight="1">
      <c r="A1" s="165" t="s">
        <v>302</v>
      </c>
      <c r="M1" s="165"/>
      <c r="N1" s="166" t="s">
        <v>303</v>
      </c>
      <c r="O1" s="5" t="s">
        <v>413</v>
      </c>
      <c r="W1" s="168"/>
      <c r="X1" s="168"/>
      <c r="Y1" s="165"/>
      <c r="Z1" s="166" t="s">
        <v>304</v>
      </c>
    </row>
    <row r="2" spans="1:26" s="31" customFormat="1" ht="30" customHeight="1">
      <c r="A2" s="502" t="s">
        <v>340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 t="s">
        <v>411</v>
      </c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</row>
    <row r="3" spans="1:26" s="72" customFormat="1" ht="39.75" customHeight="1">
      <c r="A3" s="503" t="s">
        <v>61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 t="s">
        <v>412</v>
      </c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</row>
    <row r="4" spans="1:26" s="35" customFormat="1" ht="19.5" customHeight="1">
      <c r="A4" s="34" t="s">
        <v>17</v>
      </c>
      <c r="N4" s="170" t="s">
        <v>13</v>
      </c>
      <c r="O4" s="35" t="s">
        <v>414</v>
      </c>
      <c r="Z4" s="68" t="s">
        <v>55</v>
      </c>
    </row>
    <row r="5" spans="1:26" s="22" customFormat="1" ht="24.95" customHeight="1">
      <c r="A5" s="495" t="s">
        <v>95</v>
      </c>
      <c r="B5" s="495"/>
      <c r="C5" s="479" t="s">
        <v>3</v>
      </c>
      <c r="D5" s="495"/>
      <c r="E5" s="309" t="s">
        <v>129</v>
      </c>
      <c r="F5" s="309"/>
      <c r="G5" s="309" t="s">
        <v>135</v>
      </c>
      <c r="H5" s="309"/>
      <c r="I5" s="309" t="s">
        <v>137</v>
      </c>
      <c r="J5" s="309"/>
      <c r="K5" s="477" t="s">
        <v>410</v>
      </c>
      <c r="L5" s="479"/>
      <c r="M5" s="500" t="s">
        <v>429</v>
      </c>
      <c r="N5" s="501"/>
      <c r="O5" s="309" t="s">
        <v>129</v>
      </c>
      <c r="P5" s="309"/>
      <c r="Q5" s="309" t="s">
        <v>135</v>
      </c>
      <c r="R5" s="309"/>
      <c r="S5" s="309" t="s">
        <v>136</v>
      </c>
      <c r="T5" s="309"/>
      <c r="U5" s="477" t="s">
        <v>410</v>
      </c>
      <c r="V5" s="479"/>
      <c r="W5" s="500" t="s">
        <v>429</v>
      </c>
      <c r="X5" s="501"/>
      <c r="Y5" s="495" t="s">
        <v>92</v>
      </c>
      <c r="Z5" s="495"/>
    </row>
    <row r="6" spans="1:26" s="28" customFormat="1" ht="24.95" customHeight="1">
      <c r="A6" s="495"/>
      <c r="B6" s="495"/>
      <c r="C6" s="242" t="s">
        <v>93</v>
      </c>
      <c r="D6" s="247" t="s">
        <v>88</v>
      </c>
      <c r="E6" s="235" t="s">
        <v>89</v>
      </c>
      <c r="F6" s="235" t="s">
        <v>88</v>
      </c>
      <c r="G6" s="235" t="s">
        <v>89</v>
      </c>
      <c r="H6" s="235" t="s">
        <v>88</v>
      </c>
      <c r="I6" s="235" t="s">
        <v>89</v>
      </c>
      <c r="J6" s="235" t="s">
        <v>88</v>
      </c>
      <c r="K6" s="235" t="s">
        <v>89</v>
      </c>
      <c r="L6" s="235" t="s">
        <v>88</v>
      </c>
      <c r="M6" s="237" t="s">
        <v>90</v>
      </c>
      <c r="N6" s="237" t="s">
        <v>91</v>
      </c>
      <c r="O6" s="235" t="s">
        <v>89</v>
      </c>
      <c r="P6" s="235" t="s">
        <v>88</v>
      </c>
      <c r="Q6" s="235" t="s">
        <v>89</v>
      </c>
      <c r="R6" s="235" t="s">
        <v>88</v>
      </c>
      <c r="S6" s="235" t="s">
        <v>89</v>
      </c>
      <c r="T6" s="235" t="s">
        <v>88</v>
      </c>
      <c r="U6" s="235" t="s">
        <v>89</v>
      </c>
      <c r="V6" s="235" t="s">
        <v>88</v>
      </c>
      <c r="W6" s="237" t="s">
        <v>90</v>
      </c>
      <c r="X6" s="237" t="s">
        <v>91</v>
      </c>
      <c r="Y6" s="495"/>
      <c r="Z6" s="495"/>
    </row>
    <row r="7" spans="1:26" s="29" customFormat="1" ht="39.950000000000003" customHeight="1">
      <c r="A7" s="495"/>
      <c r="B7" s="495"/>
      <c r="C7" s="243" t="s">
        <v>85</v>
      </c>
      <c r="D7" s="248" t="s">
        <v>94</v>
      </c>
      <c r="E7" s="236" t="s">
        <v>9</v>
      </c>
      <c r="F7" s="236" t="s">
        <v>21</v>
      </c>
      <c r="G7" s="236" t="s">
        <v>9</v>
      </c>
      <c r="H7" s="236" t="s">
        <v>21</v>
      </c>
      <c r="I7" s="236" t="s">
        <v>9</v>
      </c>
      <c r="J7" s="236" t="s">
        <v>21</v>
      </c>
      <c r="K7" s="236" t="s">
        <v>9</v>
      </c>
      <c r="L7" s="236" t="s">
        <v>21</v>
      </c>
      <c r="M7" s="364" t="s">
        <v>9</v>
      </c>
      <c r="N7" s="364" t="s">
        <v>21</v>
      </c>
      <c r="O7" s="236" t="s">
        <v>9</v>
      </c>
      <c r="P7" s="236" t="s">
        <v>21</v>
      </c>
      <c r="Q7" s="236" t="s">
        <v>9</v>
      </c>
      <c r="R7" s="236" t="s">
        <v>21</v>
      </c>
      <c r="S7" s="236" t="s">
        <v>9</v>
      </c>
      <c r="T7" s="236" t="s">
        <v>21</v>
      </c>
      <c r="U7" s="236" t="s">
        <v>9</v>
      </c>
      <c r="V7" s="236" t="s">
        <v>21</v>
      </c>
      <c r="W7" s="364" t="s">
        <v>9</v>
      </c>
      <c r="X7" s="364" t="s">
        <v>21</v>
      </c>
      <c r="Y7" s="495"/>
      <c r="Z7" s="495"/>
    </row>
    <row r="8" spans="1:26" s="7" customFormat="1" ht="24.75" customHeight="1">
      <c r="A8" s="506" t="s">
        <v>68</v>
      </c>
      <c r="B8" s="246" t="s">
        <v>4</v>
      </c>
      <c r="C8" s="11">
        <v>550207</v>
      </c>
      <c r="D8" s="19">
        <v>100</v>
      </c>
      <c r="E8" s="318">
        <v>206434</v>
      </c>
      <c r="F8" s="318">
        <v>100</v>
      </c>
      <c r="G8" s="318">
        <v>217796</v>
      </c>
      <c r="H8" s="318">
        <v>100</v>
      </c>
      <c r="I8" s="319">
        <v>219014</v>
      </c>
      <c r="J8" s="320">
        <v>100</v>
      </c>
      <c r="K8" s="343">
        <v>218735</v>
      </c>
      <c r="L8" s="413">
        <v>100</v>
      </c>
      <c r="M8" s="416">
        <f t="shared" ref="M8:N10" si="0">(M11+M14+M17+M20+M23+M26+M29+M32+W32+W29+W26+W23+W20+W17+W14+W11+W8)</f>
        <v>218670</v>
      </c>
      <c r="N8" s="417">
        <f>(N11+N14+N17+N20+N23+N26+N29+N32+X32+X29+X26+X23+X20+X17+X14+X11+X8)</f>
        <v>1</v>
      </c>
      <c r="O8" s="318">
        <v>17587</v>
      </c>
      <c r="P8" s="324">
        <v>8.5194299388666597</v>
      </c>
      <c r="Q8" s="328">
        <v>19162</v>
      </c>
      <c r="R8" s="329">
        <v>8.8000000000000007</v>
      </c>
      <c r="S8" s="328">
        <v>20118</v>
      </c>
      <c r="T8" s="330">
        <v>9.19</v>
      </c>
      <c r="U8" s="328">
        <v>20938</v>
      </c>
      <c r="V8" s="350">
        <v>9.57</v>
      </c>
      <c r="W8" s="423">
        <f>SUM(W9:W10)</f>
        <v>21338</v>
      </c>
      <c r="X8" s="424">
        <f>W8/M8</f>
        <v>9.7580829560524995E-2</v>
      </c>
      <c r="Y8" s="244" t="s">
        <v>4</v>
      </c>
      <c r="Z8" s="505" t="s">
        <v>87</v>
      </c>
    </row>
    <row r="9" spans="1:26" s="7" customFormat="1" ht="24.75" customHeight="1">
      <c r="A9" s="505"/>
      <c r="B9" s="246" t="s">
        <v>7</v>
      </c>
      <c r="C9" s="11">
        <v>285523</v>
      </c>
      <c r="D9" s="19">
        <v>100</v>
      </c>
      <c r="E9" s="182" t="s">
        <v>148</v>
      </c>
      <c r="F9" s="182" t="s">
        <v>148</v>
      </c>
      <c r="G9" s="182" t="s">
        <v>148</v>
      </c>
      <c r="H9" s="182" t="s">
        <v>148</v>
      </c>
      <c r="I9" s="295">
        <v>113392</v>
      </c>
      <c r="J9" s="296">
        <v>100</v>
      </c>
      <c r="K9" s="344">
        <v>113265</v>
      </c>
      <c r="L9" s="414">
        <v>100</v>
      </c>
      <c r="M9" s="407">
        <f t="shared" si="0"/>
        <v>112993</v>
      </c>
      <c r="N9" s="418">
        <f>(N12+N15+N18+N21+N24+N27+N30+N33+X33+X30+X27+X24+X21+X18+X15+X12+X9)</f>
        <v>0.51672840353043392</v>
      </c>
      <c r="O9" s="182" t="s">
        <v>148</v>
      </c>
      <c r="P9" s="182" t="s">
        <v>148</v>
      </c>
      <c r="Q9" s="182" t="s">
        <v>148</v>
      </c>
      <c r="R9" s="182" t="s">
        <v>148</v>
      </c>
      <c r="S9" s="183">
        <v>10503</v>
      </c>
      <c r="T9" s="298">
        <v>9.26</v>
      </c>
      <c r="U9" s="183">
        <v>10805</v>
      </c>
      <c r="V9" s="351">
        <v>9.5399999999999991</v>
      </c>
      <c r="W9" s="410">
        <v>10927</v>
      </c>
      <c r="X9" s="411">
        <f>W9/M8</f>
        <v>4.9970274843371291E-2</v>
      </c>
      <c r="Y9" s="246" t="s">
        <v>7</v>
      </c>
      <c r="Z9" s="505"/>
    </row>
    <row r="10" spans="1:26" s="7" customFormat="1" ht="24.75" customHeight="1">
      <c r="A10" s="505"/>
      <c r="B10" s="245" t="s">
        <v>5</v>
      </c>
      <c r="C10" s="240">
        <v>264684</v>
      </c>
      <c r="D10" s="241">
        <v>100</v>
      </c>
      <c r="E10" s="321" t="s">
        <v>148</v>
      </c>
      <c r="F10" s="321" t="s">
        <v>148</v>
      </c>
      <c r="G10" s="321" t="s">
        <v>148</v>
      </c>
      <c r="H10" s="321" t="s">
        <v>148</v>
      </c>
      <c r="I10" s="322">
        <v>105622</v>
      </c>
      <c r="J10" s="323">
        <v>100</v>
      </c>
      <c r="K10" s="346">
        <v>105470</v>
      </c>
      <c r="L10" s="415">
        <v>100</v>
      </c>
      <c r="M10" s="409">
        <f t="shared" si="0"/>
        <v>105677</v>
      </c>
      <c r="N10" s="419">
        <f t="shared" si="0"/>
        <v>0.48327159646956597</v>
      </c>
      <c r="O10" s="321" t="s">
        <v>148</v>
      </c>
      <c r="P10" s="321" t="s">
        <v>148</v>
      </c>
      <c r="Q10" s="321" t="s">
        <v>148</v>
      </c>
      <c r="R10" s="321" t="s">
        <v>148</v>
      </c>
      <c r="S10" s="331">
        <v>9615</v>
      </c>
      <c r="T10" s="332">
        <v>9.1</v>
      </c>
      <c r="U10" s="331">
        <v>10133</v>
      </c>
      <c r="V10" s="352">
        <v>9.61</v>
      </c>
      <c r="W10" s="412">
        <v>10411</v>
      </c>
      <c r="X10" s="425">
        <f>W10/M8</f>
        <v>4.7610554717153704E-2</v>
      </c>
      <c r="Y10" s="245" t="s">
        <v>5</v>
      </c>
      <c r="Z10" s="505"/>
    </row>
    <row r="11" spans="1:26" s="7" customFormat="1" ht="22.5" customHeight="1">
      <c r="A11" s="505" t="s">
        <v>86</v>
      </c>
      <c r="B11" s="244" t="s">
        <v>4</v>
      </c>
      <c r="C11" s="238">
        <v>77459</v>
      </c>
      <c r="D11" s="239">
        <v>14.08</v>
      </c>
      <c r="E11" s="318">
        <v>11903</v>
      </c>
      <c r="F11" s="324">
        <v>5.76600753751804</v>
      </c>
      <c r="G11" s="318">
        <v>12270</v>
      </c>
      <c r="H11" s="325">
        <v>5.63</v>
      </c>
      <c r="I11" s="319">
        <v>11133</v>
      </c>
      <c r="J11" s="326">
        <v>5.08</v>
      </c>
      <c r="K11" s="348">
        <v>9992</v>
      </c>
      <c r="L11" s="349">
        <v>4.57</v>
      </c>
      <c r="M11" s="420">
        <f>SUM(M12:M13)</f>
        <v>9037</v>
      </c>
      <c r="N11" s="421">
        <f>M11/M8</f>
        <v>4.1327113915946401E-2</v>
      </c>
      <c r="O11" s="318">
        <v>18527</v>
      </c>
      <c r="P11" s="324">
        <v>8.9747812860284597</v>
      </c>
      <c r="Q11" s="328">
        <v>18783</v>
      </c>
      <c r="R11" s="325">
        <v>8.6199999999999992</v>
      </c>
      <c r="S11" s="328">
        <v>18472</v>
      </c>
      <c r="T11" s="330">
        <v>8.43</v>
      </c>
      <c r="U11" s="328">
        <v>18071</v>
      </c>
      <c r="V11" s="350">
        <v>8.26</v>
      </c>
      <c r="W11" s="423">
        <f>SUM(W12:W13)</f>
        <v>18202</v>
      </c>
      <c r="X11" s="424">
        <f>W11/M8</f>
        <v>8.3239584762427404E-2</v>
      </c>
      <c r="Y11" s="244" t="s">
        <v>4</v>
      </c>
      <c r="Z11" s="505" t="s">
        <v>33</v>
      </c>
    </row>
    <row r="12" spans="1:26" s="7" customFormat="1" ht="22.5" customHeight="1">
      <c r="A12" s="505"/>
      <c r="B12" s="246" t="s">
        <v>7</v>
      </c>
      <c r="C12" s="11">
        <v>40410</v>
      </c>
      <c r="D12" s="19">
        <v>14.15</v>
      </c>
      <c r="E12" s="182" t="s">
        <v>148</v>
      </c>
      <c r="F12" s="182" t="s">
        <v>148</v>
      </c>
      <c r="G12" s="182" t="s">
        <v>148</v>
      </c>
      <c r="H12" s="182" t="s">
        <v>148</v>
      </c>
      <c r="I12" s="295">
        <v>5691</v>
      </c>
      <c r="J12" s="297">
        <v>5.0199999999999996</v>
      </c>
      <c r="K12" s="344">
        <v>5132</v>
      </c>
      <c r="L12" s="345">
        <v>4.53</v>
      </c>
      <c r="M12" s="407">
        <v>4624</v>
      </c>
      <c r="N12" s="408">
        <f>M12/M8</f>
        <v>2.1146019115562263E-2</v>
      </c>
      <c r="O12" s="182" t="s">
        <v>148</v>
      </c>
      <c r="P12" s="182" t="s">
        <v>148</v>
      </c>
      <c r="Q12" s="182" t="s">
        <v>148</v>
      </c>
      <c r="R12" s="182" t="s">
        <v>148</v>
      </c>
      <c r="S12" s="183">
        <v>9245</v>
      </c>
      <c r="T12" s="298">
        <v>8.15</v>
      </c>
      <c r="U12" s="183">
        <v>9196</v>
      </c>
      <c r="V12" s="351">
        <v>8.1199999999999992</v>
      </c>
      <c r="W12" s="410">
        <v>9373</v>
      </c>
      <c r="X12" s="411">
        <f>W12/M8</f>
        <v>4.2863675858599716E-2</v>
      </c>
      <c r="Y12" s="246" t="s">
        <v>7</v>
      </c>
      <c r="Z12" s="505"/>
    </row>
    <row r="13" spans="1:26" s="7" customFormat="1" ht="22.5" customHeight="1">
      <c r="A13" s="505"/>
      <c r="B13" s="245" t="s">
        <v>5</v>
      </c>
      <c r="C13" s="240">
        <v>37049</v>
      </c>
      <c r="D13" s="241">
        <v>14</v>
      </c>
      <c r="E13" s="321" t="s">
        <v>148</v>
      </c>
      <c r="F13" s="321" t="s">
        <v>148</v>
      </c>
      <c r="G13" s="321" t="s">
        <v>148</v>
      </c>
      <c r="H13" s="321" t="s">
        <v>148</v>
      </c>
      <c r="I13" s="322">
        <v>5442</v>
      </c>
      <c r="J13" s="327">
        <v>5.15</v>
      </c>
      <c r="K13" s="346">
        <v>4860</v>
      </c>
      <c r="L13" s="347">
        <v>4.6100000000000003</v>
      </c>
      <c r="M13" s="409">
        <v>4413</v>
      </c>
      <c r="N13" s="422">
        <f>M13/M8</f>
        <v>2.0181094800384141E-2</v>
      </c>
      <c r="O13" s="321" t="s">
        <v>148</v>
      </c>
      <c r="P13" s="321" t="s">
        <v>148</v>
      </c>
      <c r="Q13" s="321" t="s">
        <v>148</v>
      </c>
      <c r="R13" s="321" t="s">
        <v>148</v>
      </c>
      <c r="S13" s="331">
        <v>9227</v>
      </c>
      <c r="T13" s="332">
        <v>8.74</v>
      </c>
      <c r="U13" s="331">
        <v>8875</v>
      </c>
      <c r="V13" s="352">
        <v>8.41</v>
      </c>
      <c r="W13" s="412">
        <v>8829</v>
      </c>
      <c r="X13" s="425">
        <f>W13/M8</f>
        <v>4.0375908903827688E-2</v>
      </c>
      <c r="Y13" s="245" t="s">
        <v>5</v>
      </c>
      <c r="Z13" s="505"/>
    </row>
    <row r="14" spans="1:26" s="7" customFormat="1" ht="22.5" customHeight="1">
      <c r="A14" s="505" t="s">
        <v>24</v>
      </c>
      <c r="B14" s="244" t="s">
        <v>4</v>
      </c>
      <c r="C14" s="238">
        <v>65225</v>
      </c>
      <c r="D14" s="239">
        <v>11.85</v>
      </c>
      <c r="E14" s="318">
        <v>13000</v>
      </c>
      <c r="F14" s="324">
        <v>6.2974122479824102</v>
      </c>
      <c r="G14" s="328">
        <v>13971</v>
      </c>
      <c r="H14" s="325">
        <v>6.41</v>
      </c>
      <c r="I14" s="319">
        <v>14163</v>
      </c>
      <c r="J14" s="326">
        <v>6.47</v>
      </c>
      <c r="K14" s="348">
        <v>14047</v>
      </c>
      <c r="L14" s="349">
        <v>6.42</v>
      </c>
      <c r="M14" s="420">
        <f>SUM(M15:M16)</f>
        <v>13454</v>
      </c>
      <c r="N14" s="421">
        <f>M14/M8</f>
        <v>6.1526501120409749E-2</v>
      </c>
      <c r="O14" s="318">
        <v>19468</v>
      </c>
      <c r="P14" s="324">
        <v>9.4306170495170392</v>
      </c>
      <c r="Q14" s="328">
        <v>20446</v>
      </c>
      <c r="R14" s="325">
        <v>9.39</v>
      </c>
      <c r="S14" s="328">
        <v>20314</v>
      </c>
      <c r="T14" s="330">
        <v>9.2799999999999994</v>
      </c>
      <c r="U14" s="328">
        <v>20068</v>
      </c>
      <c r="V14" s="350">
        <v>9.17</v>
      </c>
      <c r="W14" s="423">
        <f>SUM(W15:W16)</f>
        <v>19736</v>
      </c>
      <c r="X14" s="424">
        <f>W14/M8</f>
        <v>9.0254721726802947E-2</v>
      </c>
      <c r="Y14" s="244" t="s">
        <v>4</v>
      </c>
      <c r="Z14" s="505" t="s">
        <v>69</v>
      </c>
    </row>
    <row r="15" spans="1:26" s="7" customFormat="1" ht="22.5" customHeight="1">
      <c r="A15" s="505"/>
      <c r="B15" s="246" t="s">
        <v>7</v>
      </c>
      <c r="C15" s="11">
        <v>33860</v>
      </c>
      <c r="D15" s="19">
        <v>11.86</v>
      </c>
      <c r="E15" s="182" t="s">
        <v>148</v>
      </c>
      <c r="F15" s="182" t="s">
        <v>148</v>
      </c>
      <c r="G15" s="182" t="s">
        <v>148</v>
      </c>
      <c r="H15" s="182" t="s">
        <v>148</v>
      </c>
      <c r="I15" s="295">
        <v>7298</v>
      </c>
      <c r="J15" s="297">
        <v>6.44</v>
      </c>
      <c r="K15" s="344">
        <v>7268</v>
      </c>
      <c r="L15" s="345">
        <v>6.42</v>
      </c>
      <c r="M15" s="407">
        <v>6930</v>
      </c>
      <c r="N15" s="408">
        <f>M15/M8</f>
        <v>3.1691590067224586E-2</v>
      </c>
      <c r="O15" s="182" t="s">
        <v>148</v>
      </c>
      <c r="P15" s="182" t="s">
        <v>148</v>
      </c>
      <c r="Q15" s="182" t="s">
        <v>148</v>
      </c>
      <c r="R15" s="182" t="s">
        <v>148</v>
      </c>
      <c r="S15" s="183">
        <v>9993</v>
      </c>
      <c r="T15" s="298">
        <v>8.81</v>
      </c>
      <c r="U15" s="183">
        <v>9675</v>
      </c>
      <c r="V15" s="351">
        <v>8.5399999999999991</v>
      </c>
      <c r="W15" s="410">
        <v>9517</v>
      </c>
      <c r="X15" s="411">
        <f>W15/M8</f>
        <v>4.3522202405451134E-2</v>
      </c>
      <c r="Y15" s="246" t="s">
        <v>7</v>
      </c>
      <c r="Z15" s="505"/>
    </row>
    <row r="16" spans="1:26" s="7" customFormat="1" ht="22.5" customHeight="1">
      <c r="A16" s="505"/>
      <c r="B16" s="245" t="s">
        <v>5</v>
      </c>
      <c r="C16" s="240">
        <v>31365</v>
      </c>
      <c r="D16" s="241">
        <v>11.85</v>
      </c>
      <c r="E16" s="321" t="s">
        <v>148</v>
      </c>
      <c r="F16" s="321" t="s">
        <v>148</v>
      </c>
      <c r="G16" s="321" t="s">
        <v>148</v>
      </c>
      <c r="H16" s="321" t="s">
        <v>148</v>
      </c>
      <c r="I16" s="322">
        <v>6865</v>
      </c>
      <c r="J16" s="327">
        <v>6.5</v>
      </c>
      <c r="K16" s="346">
        <v>6779</v>
      </c>
      <c r="L16" s="347">
        <v>6.43</v>
      </c>
      <c r="M16" s="409">
        <v>6524</v>
      </c>
      <c r="N16" s="422">
        <f>M16/M8</f>
        <v>2.9834911053185163E-2</v>
      </c>
      <c r="O16" s="321" t="s">
        <v>148</v>
      </c>
      <c r="P16" s="321" t="s">
        <v>148</v>
      </c>
      <c r="Q16" s="321" t="s">
        <v>148</v>
      </c>
      <c r="R16" s="321" t="s">
        <v>148</v>
      </c>
      <c r="S16" s="331">
        <v>10321</v>
      </c>
      <c r="T16" s="332">
        <v>9.77</v>
      </c>
      <c r="U16" s="331">
        <v>10393</v>
      </c>
      <c r="V16" s="352">
        <v>9.85</v>
      </c>
      <c r="W16" s="412">
        <v>10219</v>
      </c>
      <c r="X16" s="425">
        <f>W16/M8</f>
        <v>4.6732519321351806E-2</v>
      </c>
      <c r="Y16" s="245" t="s">
        <v>5</v>
      </c>
      <c r="Z16" s="505"/>
    </row>
    <row r="17" spans="1:26" s="7" customFormat="1" ht="22.5" customHeight="1">
      <c r="A17" s="505" t="s">
        <v>25</v>
      </c>
      <c r="B17" s="244" t="s">
        <v>4</v>
      </c>
      <c r="C17" s="238">
        <v>51355</v>
      </c>
      <c r="D17" s="239">
        <v>9.33</v>
      </c>
      <c r="E17" s="318">
        <v>11443</v>
      </c>
      <c r="F17" s="324">
        <v>5.5431760272048196</v>
      </c>
      <c r="G17" s="328">
        <v>12153</v>
      </c>
      <c r="H17" s="325">
        <v>5.58</v>
      </c>
      <c r="I17" s="319">
        <v>12668</v>
      </c>
      <c r="J17" s="326">
        <v>5.78</v>
      </c>
      <c r="K17" s="348">
        <v>13092</v>
      </c>
      <c r="L17" s="349">
        <v>5.99</v>
      </c>
      <c r="M17" s="420">
        <f>SUM(M18:M19)</f>
        <v>13242</v>
      </c>
      <c r="N17" s="421">
        <f>M17/M8</f>
        <v>6.0557003704211826E-2</v>
      </c>
      <c r="O17" s="318">
        <v>16312</v>
      </c>
      <c r="P17" s="324">
        <v>7.9017991222376196</v>
      </c>
      <c r="Q17" s="328">
        <v>17708</v>
      </c>
      <c r="R17" s="325">
        <v>8.1300000000000008</v>
      </c>
      <c r="S17" s="328">
        <v>18394</v>
      </c>
      <c r="T17" s="330">
        <v>8.4</v>
      </c>
      <c r="U17" s="328">
        <v>18830</v>
      </c>
      <c r="V17" s="350">
        <v>8.61</v>
      </c>
      <c r="W17" s="423">
        <f>SUM(W18:W19)</f>
        <v>19177</v>
      </c>
      <c r="X17" s="424">
        <f>W17/M8</f>
        <v>8.7698358256733888E-2</v>
      </c>
      <c r="Y17" s="244" t="s">
        <v>4</v>
      </c>
      <c r="Z17" s="505" t="s">
        <v>35</v>
      </c>
    </row>
    <row r="18" spans="1:26" s="7" customFormat="1" ht="22.5" customHeight="1">
      <c r="A18" s="505"/>
      <c r="B18" s="246" t="s">
        <v>7</v>
      </c>
      <c r="C18" s="11">
        <v>26615</v>
      </c>
      <c r="D18" s="19">
        <v>9.32</v>
      </c>
      <c r="E18" s="182" t="s">
        <v>148</v>
      </c>
      <c r="F18" s="182" t="s">
        <v>148</v>
      </c>
      <c r="G18" s="182" t="s">
        <v>148</v>
      </c>
      <c r="H18" s="182" t="s">
        <v>148</v>
      </c>
      <c r="I18" s="295">
        <v>6466</v>
      </c>
      <c r="J18" s="297">
        <v>5.7</v>
      </c>
      <c r="K18" s="344">
        <v>6688</v>
      </c>
      <c r="L18" s="345">
        <v>5.9</v>
      </c>
      <c r="M18" s="407">
        <v>6799</v>
      </c>
      <c r="N18" s="408">
        <f>M18/M8</f>
        <v>3.1092513833630583E-2</v>
      </c>
      <c r="O18" s="182" t="s">
        <v>148</v>
      </c>
      <c r="P18" s="182" t="s">
        <v>148</v>
      </c>
      <c r="Q18" s="182" t="s">
        <v>148</v>
      </c>
      <c r="R18" s="182" t="s">
        <v>148</v>
      </c>
      <c r="S18" s="183">
        <v>9999</v>
      </c>
      <c r="T18" s="298">
        <v>8.82</v>
      </c>
      <c r="U18" s="183">
        <v>10167</v>
      </c>
      <c r="V18" s="351">
        <v>8.98</v>
      </c>
      <c r="W18" s="410">
        <v>10052</v>
      </c>
      <c r="X18" s="411">
        <f>W18/M8</f>
        <v>4.5968811451044957E-2</v>
      </c>
      <c r="Y18" s="246" t="s">
        <v>7</v>
      </c>
      <c r="Z18" s="505"/>
    </row>
    <row r="19" spans="1:26" s="7" customFormat="1" ht="22.5" customHeight="1">
      <c r="A19" s="505"/>
      <c r="B19" s="245" t="s">
        <v>5</v>
      </c>
      <c r="C19" s="240">
        <v>24740</v>
      </c>
      <c r="D19" s="241">
        <v>9.35</v>
      </c>
      <c r="E19" s="321" t="s">
        <v>148</v>
      </c>
      <c r="F19" s="321" t="s">
        <v>148</v>
      </c>
      <c r="G19" s="321" t="s">
        <v>148</v>
      </c>
      <c r="H19" s="321" t="s">
        <v>148</v>
      </c>
      <c r="I19" s="322">
        <v>6202</v>
      </c>
      <c r="J19" s="327">
        <v>5.87</v>
      </c>
      <c r="K19" s="346">
        <v>6404</v>
      </c>
      <c r="L19" s="347">
        <v>6.07</v>
      </c>
      <c r="M19" s="409">
        <v>6443</v>
      </c>
      <c r="N19" s="422">
        <f>M19/M8</f>
        <v>2.9464489870581242E-2</v>
      </c>
      <c r="O19" s="321" t="s">
        <v>148</v>
      </c>
      <c r="P19" s="321" t="s">
        <v>148</v>
      </c>
      <c r="Q19" s="321" t="s">
        <v>148</v>
      </c>
      <c r="R19" s="321" t="s">
        <v>148</v>
      </c>
      <c r="S19" s="331">
        <v>8395</v>
      </c>
      <c r="T19" s="332">
        <v>7.95</v>
      </c>
      <c r="U19" s="331">
        <v>8663</v>
      </c>
      <c r="V19" s="352">
        <v>8.2100000000000009</v>
      </c>
      <c r="W19" s="412">
        <v>9125</v>
      </c>
      <c r="X19" s="425">
        <f>W19/M8</f>
        <v>4.1729546805688938E-2</v>
      </c>
      <c r="Y19" s="245" t="s">
        <v>5</v>
      </c>
      <c r="Z19" s="505"/>
    </row>
    <row r="20" spans="1:26" s="7" customFormat="1" ht="22.5" customHeight="1">
      <c r="A20" s="505" t="s">
        <v>70</v>
      </c>
      <c r="B20" s="244" t="s">
        <v>4</v>
      </c>
      <c r="C20" s="238">
        <v>40353</v>
      </c>
      <c r="D20" s="239">
        <v>7.33</v>
      </c>
      <c r="E20" s="318">
        <v>12034</v>
      </c>
      <c r="F20" s="324">
        <v>5.82946607632464</v>
      </c>
      <c r="G20" s="328">
        <v>11707</v>
      </c>
      <c r="H20" s="325">
        <v>5.38</v>
      </c>
      <c r="I20" s="319">
        <v>10991</v>
      </c>
      <c r="J20" s="326">
        <v>5.0199999999999996</v>
      </c>
      <c r="K20" s="348">
        <v>10691</v>
      </c>
      <c r="L20" s="349">
        <v>4.8899999999999997</v>
      </c>
      <c r="M20" s="420">
        <f>SUM(M21:M22)</f>
        <v>11233</v>
      </c>
      <c r="N20" s="421">
        <f>M20/M8</f>
        <v>5.1369643755430558E-2</v>
      </c>
      <c r="O20" s="318">
        <v>9862</v>
      </c>
      <c r="P20" s="324">
        <v>4.7773138145848097</v>
      </c>
      <c r="Q20" s="328">
        <v>11310</v>
      </c>
      <c r="R20" s="325">
        <v>5.19</v>
      </c>
      <c r="S20" s="328">
        <v>12703</v>
      </c>
      <c r="T20" s="330">
        <v>5.8</v>
      </c>
      <c r="U20" s="328">
        <v>14255</v>
      </c>
      <c r="V20" s="350">
        <v>6.52</v>
      </c>
      <c r="W20" s="423">
        <f>SUM(W21:W22)</f>
        <v>15532</v>
      </c>
      <c r="X20" s="424">
        <f>W20/M8</f>
        <v>7.102940503955732E-2</v>
      </c>
      <c r="Y20" s="244" t="s">
        <v>4</v>
      </c>
      <c r="Z20" s="505" t="s">
        <v>36</v>
      </c>
    </row>
    <row r="21" spans="1:26" s="7" customFormat="1" ht="22.5" customHeight="1">
      <c r="A21" s="505"/>
      <c r="B21" s="246" t="s">
        <v>7</v>
      </c>
      <c r="C21" s="11">
        <v>21950</v>
      </c>
      <c r="D21" s="19">
        <v>7.69</v>
      </c>
      <c r="E21" s="182" t="s">
        <v>148</v>
      </c>
      <c r="F21" s="182" t="s">
        <v>148</v>
      </c>
      <c r="G21" s="182" t="s">
        <v>148</v>
      </c>
      <c r="H21" s="182" t="s">
        <v>148</v>
      </c>
      <c r="I21" s="295">
        <v>5867</v>
      </c>
      <c r="J21" s="297">
        <v>5.17</v>
      </c>
      <c r="K21" s="344">
        <v>5601</v>
      </c>
      <c r="L21" s="345">
        <v>4.95</v>
      </c>
      <c r="M21" s="407">
        <v>5833</v>
      </c>
      <c r="N21" s="408">
        <f>M21/M8</f>
        <v>2.6674898248502308E-2</v>
      </c>
      <c r="O21" s="182" t="s">
        <v>148</v>
      </c>
      <c r="P21" s="182" t="s">
        <v>148</v>
      </c>
      <c r="Q21" s="182" t="s">
        <v>148</v>
      </c>
      <c r="R21" s="182" t="s">
        <v>148</v>
      </c>
      <c r="S21" s="183">
        <v>6749</v>
      </c>
      <c r="T21" s="298">
        <v>5.95</v>
      </c>
      <c r="U21" s="183">
        <v>7621</v>
      </c>
      <c r="V21" s="351">
        <v>6.73</v>
      </c>
      <c r="W21" s="410">
        <v>8379</v>
      </c>
      <c r="X21" s="411">
        <f>W21/M8</f>
        <v>3.8318013444916997E-2</v>
      </c>
      <c r="Y21" s="246" t="s">
        <v>7</v>
      </c>
      <c r="Z21" s="505"/>
    </row>
    <row r="22" spans="1:26" s="7" customFormat="1" ht="22.5" customHeight="1">
      <c r="A22" s="505"/>
      <c r="B22" s="245" t="s">
        <v>5</v>
      </c>
      <c r="C22" s="240">
        <v>18403</v>
      </c>
      <c r="D22" s="241">
        <v>6.95</v>
      </c>
      <c r="E22" s="321" t="s">
        <v>148</v>
      </c>
      <c r="F22" s="321" t="s">
        <v>148</v>
      </c>
      <c r="G22" s="321" t="s">
        <v>148</v>
      </c>
      <c r="H22" s="321" t="s">
        <v>148</v>
      </c>
      <c r="I22" s="322">
        <v>5124</v>
      </c>
      <c r="J22" s="327">
        <v>4.8499999999999996</v>
      </c>
      <c r="K22" s="346">
        <v>5090</v>
      </c>
      <c r="L22" s="347">
        <v>4.83</v>
      </c>
      <c r="M22" s="409">
        <v>5400</v>
      </c>
      <c r="N22" s="422">
        <f>M22/M8</f>
        <v>2.4694745506928246E-2</v>
      </c>
      <c r="O22" s="321" t="s">
        <v>148</v>
      </c>
      <c r="P22" s="321" t="s">
        <v>148</v>
      </c>
      <c r="Q22" s="321" t="s">
        <v>148</v>
      </c>
      <c r="R22" s="321" t="s">
        <v>148</v>
      </c>
      <c r="S22" s="331">
        <v>5954</v>
      </c>
      <c r="T22" s="332">
        <v>5.64</v>
      </c>
      <c r="U22" s="331">
        <v>6634</v>
      </c>
      <c r="V22" s="352">
        <v>6.29</v>
      </c>
      <c r="W22" s="412">
        <v>7153</v>
      </c>
      <c r="X22" s="425">
        <f>W22/M8</f>
        <v>3.2711391594640322E-2</v>
      </c>
      <c r="Y22" s="245" t="s">
        <v>5</v>
      </c>
      <c r="Z22" s="505"/>
    </row>
    <row r="23" spans="1:26" s="7" customFormat="1" ht="22.5" customHeight="1">
      <c r="A23" s="505" t="s">
        <v>27</v>
      </c>
      <c r="B23" s="244" t="s">
        <v>4</v>
      </c>
      <c r="C23" s="238">
        <v>48747</v>
      </c>
      <c r="D23" s="239">
        <v>8.86</v>
      </c>
      <c r="E23" s="318">
        <v>14237</v>
      </c>
      <c r="F23" s="324">
        <v>6.89663524419427</v>
      </c>
      <c r="G23" s="328">
        <v>14103</v>
      </c>
      <c r="H23" s="325">
        <v>6.48</v>
      </c>
      <c r="I23" s="319">
        <v>13459</v>
      </c>
      <c r="J23" s="326">
        <v>6.15</v>
      </c>
      <c r="K23" s="348">
        <v>12488</v>
      </c>
      <c r="L23" s="349">
        <v>5.71</v>
      </c>
      <c r="M23" s="420">
        <f>SUM(M24:M25)</f>
        <v>11165</v>
      </c>
      <c r="N23" s="421">
        <f>M23/M8</f>
        <v>5.1058672886084053E-2</v>
      </c>
      <c r="O23" s="328">
        <v>5502</v>
      </c>
      <c r="P23" s="330">
        <v>2.6652586298768601</v>
      </c>
      <c r="Q23" s="328">
        <v>6196</v>
      </c>
      <c r="R23" s="325">
        <v>2.84</v>
      </c>
      <c r="S23" s="328">
        <v>7147</v>
      </c>
      <c r="T23" s="330">
        <v>3.26</v>
      </c>
      <c r="U23" s="328">
        <v>8110</v>
      </c>
      <c r="V23" s="350">
        <v>3.71</v>
      </c>
      <c r="W23" s="423">
        <f>(W24+W25)</f>
        <v>8971</v>
      </c>
      <c r="X23" s="424">
        <f>W23/M8</f>
        <v>4.1025289248639504E-2</v>
      </c>
      <c r="Y23" s="244" t="s">
        <v>4</v>
      </c>
      <c r="Z23" s="505" t="s">
        <v>71</v>
      </c>
    </row>
    <row r="24" spans="1:26" s="7" customFormat="1" ht="22.5" customHeight="1">
      <c r="A24" s="505"/>
      <c r="B24" s="246" t="s">
        <v>7</v>
      </c>
      <c r="C24" s="11">
        <v>24183</v>
      </c>
      <c r="D24" s="19">
        <v>8.4700000000000006</v>
      </c>
      <c r="E24" s="182" t="s">
        <v>148</v>
      </c>
      <c r="F24" s="182" t="s">
        <v>148</v>
      </c>
      <c r="G24" s="182" t="s">
        <v>148</v>
      </c>
      <c r="H24" s="182" t="s">
        <v>148</v>
      </c>
      <c r="I24" s="295">
        <v>7674</v>
      </c>
      <c r="J24" s="297">
        <v>6.77</v>
      </c>
      <c r="K24" s="344">
        <v>7175</v>
      </c>
      <c r="L24" s="345">
        <v>6.33</v>
      </c>
      <c r="M24" s="407">
        <v>6456</v>
      </c>
      <c r="N24" s="408">
        <f>M24/M8</f>
        <v>2.9523940183838662E-2</v>
      </c>
      <c r="O24" s="182" t="s">
        <v>148</v>
      </c>
      <c r="P24" s="182" t="s">
        <v>148</v>
      </c>
      <c r="Q24" s="182" t="s">
        <v>148</v>
      </c>
      <c r="R24" s="182" t="s">
        <v>148</v>
      </c>
      <c r="S24" s="183">
        <v>3664</v>
      </c>
      <c r="T24" s="298">
        <v>3.23</v>
      </c>
      <c r="U24" s="183">
        <v>4156</v>
      </c>
      <c r="V24" s="351">
        <v>3.67</v>
      </c>
      <c r="W24" s="410">
        <v>4571</v>
      </c>
      <c r="X24" s="411">
        <f>W24/M8</f>
        <v>2.0903644761512782E-2</v>
      </c>
      <c r="Y24" s="246" t="s">
        <v>7</v>
      </c>
      <c r="Z24" s="505"/>
    </row>
    <row r="25" spans="1:26" s="7" customFormat="1" ht="22.5" customHeight="1">
      <c r="A25" s="505"/>
      <c r="B25" s="245" t="s">
        <v>5</v>
      </c>
      <c r="C25" s="240">
        <v>24564</v>
      </c>
      <c r="D25" s="241">
        <v>9.2799999999999994</v>
      </c>
      <c r="E25" s="321" t="s">
        <v>148</v>
      </c>
      <c r="F25" s="321" t="s">
        <v>148</v>
      </c>
      <c r="G25" s="321" t="s">
        <v>148</v>
      </c>
      <c r="H25" s="321" t="s">
        <v>148</v>
      </c>
      <c r="I25" s="322">
        <v>5785</v>
      </c>
      <c r="J25" s="327">
        <v>5.48</v>
      </c>
      <c r="K25" s="346">
        <v>5313</v>
      </c>
      <c r="L25" s="347">
        <v>5.04</v>
      </c>
      <c r="M25" s="409">
        <v>4709</v>
      </c>
      <c r="N25" s="422">
        <f>M25/M8</f>
        <v>2.1534732702245391E-2</v>
      </c>
      <c r="O25" s="321" t="s">
        <v>148</v>
      </c>
      <c r="P25" s="321" t="s">
        <v>148</v>
      </c>
      <c r="Q25" s="321" t="s">
        <v>148</v>
      </c>
      <c r="R25" s="321" t="s">
        <v>148</v>
      </c>
      <c r="S25" s="331">
        <v>3483</v>
      </c>
      <c r="T25" s="332">
        <v>3.3</v>
      </c>
      <c r="U25" s="331">
        <v>3954</v>
      </c>
      <c r="V25" s="352">
        <v>3.75</v>
      </c>
      <c r="W25" s="412">
        <v>4400</v>
      </c>
      <c r="X25" s="425">
        <f>W25/M8</f>
        <v>2.0121644487126722E-2</v>
      </c>
      <c r="Y25" s="245" t="s">
        <v>5</v>
      </c>
      <c r="Z25" s="505"/>
    </row>
    <row r="26" spans="1:26" s="7" customFormat="1" ht="22.5" customHeight="1">
      <c r="A26" s="505" t="s">
        <v>72</v>
      </c>
      <c r="B26" s="244" t="s">
        <v>4</v>
      </c>
      <c r="C26" s="238">
        <v>80781</v>
      </c>
      <c r="D26" s="239">
        <v>14.68</v>
      </c>
      <c r="E26" s="318">
        <v>13236</v>
      </c>
      <c r="F26" s="324">
        <v>6.4117345010996303</v>
      </c>
      <c r="G26" s="328">
        <v>14250</v>
      </c>
      <c r="H26" s="325">
        <v>6.54</v>
      </c>
      <c r="I26" s="319">
        <v>14310</v>
      </c>
      <c r="J26" s="326">
        <v>6.53</v>
      </c>
      <c r="K26" s="348">
        <v>13725</v>
      </c>
      <c r="L26" s="349">
        <v>6.27</v>
      </c>
      <c r="M26" s="420">
        <f>SUM(M27:M28)</f>
        <v>13541</v>
      </c>
      <c r="N26" s="421">
        <f>M26/M8</f>
        <v>6.1924360909132482E-2</v>
      </c>
      <c r="O26" s="318">
        <v>3635</v>
      </c>
      <c r="P26" s="324">
        <v>1.76085334780123</v>
      </c>
      <c r="Q26" s="328">
        <v>3985</v>
      </c>
      <c r="R26" s="325">
        <v>1.83</v>
      </c>
      <c r="S26" s="328">
        <v>4417</v>
      </c>
      <c r="T26" s="330">
        <v>2.02</v>
      </c>
      <c r="U26" s="328">
        <v>4782</v>
      </c>
      <c r="V26" s="350">
        <v>2.19</v>
      </c>
      <c r="W26" s="423">
        <f>(W27+W28)</f>
        <v>5206</v>
      </c>
      <c r="X26" s="424">
        <f>W26/M8</f>
        <v>2.3807563909086751E-2</v>
      </c>
      <c r="Y26" s="244" t="s">
        <v>4</v>
      </c>
      <c r="Z26" s="505" t="s">
        <v>73</v>
      </c>
    </row>
    <row r="27" spans="1:26" s="7" customFormat="1" ht="22.5" customHeight="1">
      <c r="A27" s="505"/>
      <c r="B27" s="246" t="s">
        <v>7</v>
      </c>
      <c r="C27" s="11">
        <v>40310</v>
      </c>
      <c r="D27" s="19">
        <v>14.12</v>
      </c>
      <c r="E27" s="182" t="s">
        <v>148</v>
      </c>
      <c r="F27" s="182" t="s">
        <v>148</v>
      </c>
      <c r="G27" s="182" t="s">
        <v>148</v>
      </c>
      <c r="H27" s="182" t="s">
        <v>148</v>
      </c>
      <c r="I27" s="295">
        <v>8003</v>
      </c>
      <c r="J27" s="297">
        <v>7.06</v>
      </c>
      <c r="K27" s="344">
        <v>7865</v>
      </c>
      <c r="L27" s="345">
        <v>6.94</v>
      </c>
      <c r="M27" s="407">
        <v>7771</v>
      </c>
      <c r="N27" s="408">
        <f>M27/M8</f>
        <v>3.5537568024877668E-2</v>
      </c>
      <c r="O27" s="182" t="s">
        <v>148</v>
      </c>
      <c r="P27" s="182" t="s">
        <v>148</v>
      </c>
      <c r="Q27" s="182" t="s">
        <v>148</v>
      </c>
      <c r="R27" s="182" t="s">
        <v>148</v>
      </c>
      <c r="S27" s="183">
        <v>2127</v>
      </c>
      <c r="T27" s="298">
        <v>1.88</v>
      </c>
      <c r="U27" s="183">
        <v>2313</v>
      </c>
      <c r="V27" s="351">
        <v>2.04</v>
      </c>
      <c r="W27" s="410">
        <v>2572</v>
      </c>
      <c r="X27" s="411">
        <f>W27/M8</f>
        <v>1.1762015822929529E-2</v>
      </c>
      <c r="Y27" s="246" t="s">
        <v>7</v>
      </c>
      <c r="Z27" s="505"/>
    </row>
    <row r="28" spans="1:26" s="7" customFormat="1" ht="22.5" customHeight="1">
      <c r="A28" s="505"/>
      <c r="B28" s="245" t="s">
        <v>5</v>
      </c>
      <c r="C28" s="240">
        <v>40471</v>
      </c>
      <c r="D28" s="241">
        <v>15.29</v>
      </c>
      <c r="E28" s="321" t="s">
        <v>148</v>
      </c>
      <c r="F28" s="321" t="s">
        <v>148</v>
      </c>
      <c r="G28" s="321" t="s">
        <v>148</v>
      </c>
      <c r="H28" s="321" t="s">
        <v>148</v>
      </c>
      <c r="I28" s="322">
        <v>6307</v>
      </c>
      <c r="J28" s="327">
        <v>5.97</v>
      </c>
      <c r="K28" s="346">
        <v>5860</v>
      </c>
      <c r="L28" s="347">
        <v>5.56</v>
      </c>
      <c r="M28" s="409">
        <v>5770</v>
      </c>
      <c r="N28" s="422">
        <f>M28/M8</f>
        <v>2.6386792884254814E-2</v>
      </c>
      <c r="O28" s="321" t="s">
        <v>148</v>
      </c>
      <c r="P28" s="321" t="s">
        <v>148</v>
      </c>
      <c r="Q28" s="321" t="s">
        <v>148</v>
      </c>
      <c r="R28" s="321" t="s">
        <v>148</v>
      </c>
      <c r="S28" s="331">
        <v>2290</v>
      </c>
      <c r="T28" s="332">
        <v>2.17</v>
      </c>
      <c r="U28" s="331">
        <v>2469</v>
      </c>
      <c r="V28" s="352">
        <v>2.34</v>
      </c>
      <c r="W28" s="412">
        <v>2634</v>
      </c>
      <c r="X28" s="425">
        <f>W28/M8</f>
        <v>1.2045548086157223E-2</v>
      </c>
      <c r="Y28" s="245" t="s">
        <v>5</v>
      </c>
      <c r="Z28" s="505"/>
    </row>
    <row r="29" spans="1:26" s="7" customFormat="1" ht="22.5" customHeight="1">
      <c r="A29" s="505" t="s">
        <v>29</v>
      </c>
      <c r="B29" s="244" t="s">
        <v>4</v>
      </c>
      <c r="C29" s="238">
        <v>62688</v>
      </c>
      <c r="D29" s="239">
        <v>11.39</v>
      </c>
      <c r="E29" s="318">
        <v>13703</v>
      </c>
      <c r="F29" s="324">
        <v>6.6379569257002196</v>
      </c>
      <c r="G29" s="328">
        <v>14859</v>
      </c>
      <c r="H29" s="325">
        <v>6.82</v>
      </c>
      <c r="I29" s="319">
        <v>14854</v>
      </c>
      <c r="J29" s="326">
        <v>6.78</v>
      </c>
      <c r="K29" s="348">
        <v>14853</v>
      </c>
      <c r="L29" s="349">
        <v>6.79</v>
      </c>
      <c r="M29" s="420">
        <f>(M31+M30)</f>
        <v>14905</v>
      </c>
      <c r="N29" s="421">
        <f>M29/M8</f>
        <v>6.8162070700141769E-2</v>
      </c>
      <c r="O29" s="318">
        <v>2806</v>
      </c>
      <c r="P29" s="324">
        <v>1.35927221291066</v>
      </c>
      <c r="Q29" s="328">
        <v>2958</v>
      </c>
      <c r="R29" s="325">
        <v>1.36</v>
      </c>
      <c r="S29" s="328">
        <v>2980</v>
      </c>
      <c r="T29" s="330">
        <v>1.36</v>
      </c>
      <c r="U29" s="328">
        <v>3122</v>
      </c>
      <c r="V29" s="350">
        <v>1.43</v>
      </c>
      <c r="W29" s="423">
        <f>(W30+W31)</f>
        <v>3288</v>
      </c>
      <c r="X29" s="424">
        <f>W29/M8</f>
        <v>1.5036356153107422E-2</v>
      </c>
      <c r="Y29" s="244" t="s">
        <v>4</v>
      </c>
      <c r="Z29" s="505" t="s">
        <v>39</v>
      </c>
    </row>
    <row r="30" spans="1:26" s="7" customFormat="1" ht="22.5" customHeight="1">
      <c r="A30" s="505"/>
      <c r="B30" s="246" t="s">
        <v>7</v>
      </c>
      <c r="C30" s="11">
        <v>33310</v>
      </c>
      <c r="D30" s="19">
        <v>11.67</v>
      </c>
      <c r="E30" s="182" t="s">
        <v>148</v>
      </c>
      <c r="F30" s="182" t="s">
        <v>148</v>
      </c>
      <c r="G30" s="182" t="s">
        <v>148</v>
      </c>
      <c r="H30" s="182" t="s">
        <v>148</v>
      </c>
      <c r="I30" s="295">
        <v>7981</v>
      </c>
      <c r="J30" s="297">
        <v>7.04</v>
      </c>
      <c r="K30" s="344">
        <v>7962</v>
      </c>
      <c r="L30" s="345">
        <v>7.03</v>
      </c>
      <c r="M30" s="407">
        <v>7962</v>
      </c>
      <c r="N30" s="408">
        <f>M30/M8</f>
        <v>3.6411030319659761E-2</v>
      </c>
      <c r="O30" s="182" t="s">
        <v>148</v>
      </c>
      <c r="P30" s="182" t="s">
        <v>148</v>
      </c>
      <c r="Q30" s="182" t="s">
        <v>148</v>
      </c>
      <c r="R30" s="182" t="s">
        <v>148</v>
      </c>
      <c r="S30" s="183">
        <v>1315</v>
      </c>
      <c r="T30" s="298">
        <v>1.1599999999999999</v>
      </c>
      <c r="U30" s="183">
        <v>1413</v>
      </c>
      <c r="V30" s="351">
        <v>1.25</v>
      </c>
      <c r="W30" s="410">
        <v>1476</v>
      </c>
      <c r="X30" s="411">
        <f>W30/M8</f>
        <v>6.7498971052270549E-3</v>
      </c>
      <c r="Y30" s="246" t="s">
        <v>7</v>
      </c>
      <c r="Z30" s="505"/>
    </row>
    <row r="31" spans="1:26" s="7" customFormat="1" ht="22.5" customHeight="1">
      <c r="A31" s="505"/>
      <c r="B31" s="245" t="s">
        <v>5</v>
      </c>
      <c r="C31" s="240">
        <v>29378</v>
      </c>
      <c r="D31" s="241">
        <v>11.1</v>
      </c>
      <c r="E31" s="321" t="s">
        <v>148</v>
      </c>
      <c r="F31" s="321" t="s">
        <v>148</v>
      </c>
      <c r="G31" s="321" t="s">
        <v>148</v>
      </c>
      <c r="H31" s="321" t="s">
        <v>148</v>
      </c>
      <c r="I31" s="322">
        <v>6873</v>
      </c>
      <c r="J31" s="327">
        <v>6.51</v>
      </c>
      <c r="K31" s="346">
        <v>6891</v>
      </c>
      <c r="L31" s="347">
        <v>6.53</v>
      </c>
      <c r="M31" s="409">
        <v>6943</v>
      </c>
      <c r="N31" s="422">
        <f>M31/M8</f>
        <v>3.1751040380482008E-2</v>
      </c>
      <c r="O31" s="321" t="s">
        <v>148</v>
      </c>
      <c r="P31" s="321" t="s">
        <v>148</v>
      </c>
      <c r="Q31" s="321" t="s">
        <v>148</v>
      </c>
      <c r="R31" s="321" t="s">
        <v>148</v>
      </c>
      <c r="S31" s="331">
        <v>1665</v>
      </c>
      <c r="T31" s="332">
        <v>1.58</v>
      </c>
      <c r="U31" s="331">
        <v>1709</v>
      </c>
      <c r="V31" s="352">
        <v>1.62</v>
      </c>
      <c r="W31" s="412">
        <v>1812</v>
      </c>
      <c r="X31" s="425">
        <f>W31/M8</f>
        <v>8.2864590478803676E-3</v>
      </c>
      <c r="Y31" s="245" t="s">
        <v>5</v>
      </c>
      <c r="Z31" s="505"/>
    </row>
    <row r="32" spans="1:26" s="7" customFormat="1" ht="22.5" customHeight="1">
      <c r="A32" s="505" t="s">
        <v>40</v>
      </c>
      <c r="B32" s="244" t="s">
        <v>4</v>
      </c>
      <c r="C32" s="238">
        <v>41817</v>
      </c>
      <c r="D32" s="239">
        <v>7.6</v>
      </c>
      <c r="E32" s="318">
        <v>20138</v>
      </c>
      <c r="F32" s="324">
        <v>9.7551759884515103</v>
      </c>
      <c r="G32" s="328">
        <v>20625</v>
      </c>
      <c r="H32" s="325">
        <v>9.4700000000000006</v>
      </c>
      <c r="I32" s="319">
        <v>19410</v>
      </c>
      <c r="J32" s="326">
        <v>8.86</v>
      </c>
      <c r="K32" s="348">
        <v>17957</v>
      </c>
      <c r="L32" s="349">
        <v>8.2100000000000009</v>
      </c>
      <c r="M32" s="420">
        <f>(M33+M34)</f>
        <v>16618</v>
      </c>
      <c r="N32" s="421">
        <f>M32/M8</f>
        <v>7.599579274706178E-2</v>
      </c>
      <c r="O32" s="318">
        <v>3041</v>
      </c>
      <c r="P32" s="329">
        <v>1.4731100497011158</v>
      </c>
      <c r="Q32" s="328">
        <v>3310</v>
      </c>
      <c r="R32" s="325">
        <v>1.64</v>
      </c>
      <c r="S32" s="328">
        <v>3481</v>
      </c>
      <c r="T32" s="330">
        <v>1.59</v>
      </c>
      <c r="U32" s="328">
        <v>3714</v>
      </c>
      <c r="V32" s="350">
        <v>1.69</v>
      </c>
      <c r="W32" s="423">
        <f>(W33+W34)</f>
        <v>4025</v>
      </c>
      <c r="X32" s="424">
        <f>W32/M8</f>
        <v>1.8406731604701149E-2</v>
      </c>
      <c r="Y32" s="244" t="s">
        <v>4</v>
      </c>
      <c r="Z32" s="505" t="s">
        <v>74</v>
      </c>
    </row>
    <row r="33" spans="1:26" s="7" customFormat="1" ht="22.5" customHeight="1">
      <c r="A33" s="505"/>
      <c r="B33" s="246" t="s">
        <v>7</v>
      </c>
      <c r="C33" s="11">
        <v>23811</v>
      </c>
      <c r="D33" s="19">
        <v>8.34</v>
      </c>
      <c r="E33" s="182" t="s">
        <v>148</v>
      </c>
      <c r="F33" s="182" t="s">
        <v>148</v>
      </c>
      <c r="G33" s="182" t="s">
        <v>148</v>
      </c>
      <c r="H33" s="182" t="s">
        <v>148</v>
      </c>
      <c r="I33" s="295">
        <v>9862</v>
      </c>
      <c r="J33" s="297">
        <v>8.6999999999999993</v>
      </c>
      <c r="K33" s="344">
        <v>9148</v>
      </c>
      <c r="L33" s="345">
        <v>8.08</v>
      </c>
      <c r="M33" s="407">
        <v>8512</v>
      </c>
      <c r="N33" s="408">
        <f>M33/M8</f>
        <v>3.8926235880550601E-2</v>
      </c>
      <c r="O33" s="182" t="s">
        <v>148</v>
      </c>
      <c r="P33" s="182" t="s">
        <v>148</v>
      </c>
      <c r="Q33" s="182" t="s">
        <v>148</v>
      </c>
      <c r="R33" s="182" t="s">
        <v>148</v>
      </c>
      <c r="S33" s="183">
        <v>955</v>
      </c>
      <c r="T33" s="298">
        <v>0.84</v>
      </c>
      <c r="U33" s="183">
        <v>1080</v>
      </c>
      <c r="V33" s="351">
        <v>0.95</v>
      </c>
      <c r="W33" s="410">
        <v>1239</v>
      </c>
      <c r="X33" s="411">
        <f>W33/M8</f>
        <v>5.6660721635340928E-3</v>
      </c>
      <c r="Y33" s="246" t="s">
        <v>7</v>
      </c>
      <c r="Z33" s="505"/>
    </row>
    <row r="34" spans="1:26" s="7" customFormat="1" ht="22.5" customHeight="1">
      <c r="A34" s="505"/>
      <c r="B34" s="245" t="s">
        <v>5</v>
      </c>
      <c r="C34" s="240">
        <v>18006</v>
      </c>
      <c r="D34" s="241">
        <v>6.8</v>
      </c>
      <c r="E34" s="321" t="s">
        <v>148</v>
      </c>
      <c r="F34" s="321" t="s">
        <v>148</v>
      </c>
      <c r="G34" s="321" t="s">
        <v>148</v>
      </c>
      <c r="H34" s="321" t="s">
        <v>148</v>
      </c>
      <c r="I34" s="322">
        <v>9548</v>
      </c>
      <c r="J34" s="327">
        <v>9.0399999999999991</v>
      </c>
      <c r="K34" s="346">
        <v>8809</v>
      </c>
      <c r="L34" s="347">
        <v>8.35</v>
      </c>
      <c r="M34" s="409">
        <v>8106</v>
      </c>
      <c r="N34" s="422">
        <f>M34/M8</f>
        <v>3.7069556866511179E-2</v>
      </c>
      <c r="O34" s="321" t="s">
        <v>148</v>
      </c>
      <c r="P34" s="321" t="s">
        <v>148</v>
      </c>
      <c r="Q34" s="321" t="s">
        <v>148</v>
      </c>
      <c r="R34" s="321" t="s">
        <v>148</v>
      </c>
      <c r="S34" s="331">
        <v>2526</v>
      </c>
      <c r="T34" s="332">
        <v>2.4</v>
      </c>
      <c r="U34" s="331">
        <v>2634</v>
      </c>
      <c r="V34" s="352">
        <v>2.5</v>
      </c>
      <c r="W34" s="412">
        <v>2786</v>
      </c>
      <c r="X34" s="425">
        <f>W34/M8</f>
        <v>1.2740659441167056E-2</v>
      </c>
      <c r="Y34" s="245" t="s">
        <v>5</v>
      </c>
      <c r="Z34" s="505"/>
    </row>
    <row r="35" spans="1:26" s="54" customFormat="1" ht="15" customHeight="1">
      <c r="A35" s="158" t="s">
        <v>427</v>
      </c>
      <c r="B35" s="181"/>
      <c r="C35" s="181"/>
      <c r="D35" s="181"/>
      <c r="E35" s="65"/>
      <c r="F35" s="65"/>
      <c r="G35" s="65"/>
      <c r="H35" s="65"/>
      <c r="I35" s="157"/>
      <c r="T35" s="507" t="s">
        <v>428</v>
      </c>
      <c r="U35" s="507"/>
      <c r="V35" s="507"/>
      <c r="W35" s="507"/>
      <c r="X35" s="507"/>
      <c r="Y35" s="507"/>
      <c r="Z35" s="507"/>
    </row>
    <row r="36" spans="1:26" s="54" customFormat="1" ht="15" customHeight="1">
      <c r="A36" s="504" t="s">
        <v>126</v>
      </c>
      <c r="B36" s="504"/>
      <c r="C36" s="504"/>
      <c r="D36" s="504"/>
      <c r="E36" s="504"/>
      <c r="F36" s="504"/>
      <c r="G36" s="504"/>
      <c r="H36" s="504"/>
      <c r="I36" s="157"/>
      <c r="O36" s="508" t="s">
        <v>415</v>
      </c>
      <c r="P36" s="508"/>
      <c r="Q36" s="508"/>
      <c r="R36" s="508"/>
      <c r="S36" s="508"/>
      <c r="T36" s="508"/>
      <c r="U36" s="508"/>
      <c r="V36" s="508"/>
      <c r="W36" s="508"/>
      <c r="X36" s="508"/>
      <c r="Y36" s="508"/>
      <c r="Z36" s="508"/>
    </row>
    <row r="37" spans="1:26" s="54" customFormat="1" ht="12" customHeight="1">
      <c r="A37" s="47"/>
      <c r="B37" s="52"/>
      <c r="C37" s="53"/>
      <c r="D37" s="53"/>
      <c r="I37" s="107"/>
      <c r="Y37" s="52"/>
      <c r="Z37" s="107"/>
    </row>
    <row r="38" spans="1:26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</sheetData>
  <mergeCells count="32">
    <mergeCell ref="T35:Z35"/>
    <mergeCell ref="O36:Z36"/>
    <mergeCell ref="A26:A28"/>
    <mergeCell ref="Z26:Z28"/>
    <mergeCell ref="A29:A31"/>
    <mergeCell ref="Z29:Z31"/>
    <mergeCell ref="A32:A34"/>
    <mergeCell ref="Z32:Z34"/>
    <mergeCell ref="A23:A25"/>
    <mergeCell ref="Z11:Z13"/>
    <mergeCell ref="A17:A19"/>
    <mergeCell ref="Z17:Z19"/>
    <mergeCell ref="A20:A22"/>
    <mergeCell ref="Z20:Z22"/>
    <mergeCell ref="A14:A16"/>
    <mergeCell ref="Z14:Z16"/>
    <mergeCell ref="M5:N5"/>
    <mergeCell ref="A2:N2"/>
    <mergeCell ref="A3:N3"/>
    <mergeCell ref="W5:X5"/>
    <mergeCell ref="A36:H36"/>
    <mergeCell ref="O2:Z2"/>
    <mergeCell ref="O3:Z3"/>
    <mergeCell ref="A5:B7"/>
    <mergeCell ref="C5:D5"/>
    <mergeCell ref="K5:L5"/>
    <mergeCell ref="U5:V5"/>
    <mergeCell ref="Y5:Z7"/>
    <mergeCell ref="Z23:Z25"/>
    <mergeCell ref="A8:A10"/>
    <mergeCell ref="Z8:Z10"/>
    <mergeCell ref="A11:A1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6" fitToWidth="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38"/>
  <sheetViews>
    <sheetView view="pageBreakPreview" zoomScale="70" zoomScaleNormal="85" zoomScaleSheetLayoutView="70" workbookViewId="0">
      <selection activeCell="O12" sqref="O12"/>
    </sheetView>
  </sheetViews>
  <sheetFormatPr defaultRowHeight="13.5"/>
  <cols>
    <col min="1" max="1" width="10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5" width="6.6640625" style="1" customWidth="1"/>
    <col min="6" max="6" width="4.77734375" style="1" customWidth="1"/>
    <col min="7" max="7" width="6.88671875" style="1" customWidth="1"/>
    <col min="8" max="8" width="4.77734375" style="1" customWidth="1"/>
    <col min="9" max="9" width="7.33203125" style="1" customWidth="1"/>
    <col min="10" max="10" width="4.77734375" style="1" customWidth="1"/>
    <col min="11" max="11" width="7.33203125" style="1" customWidth="1"/>
    <col min="12" max="12" width="4.77734375" style="1" customWidth="1"/>
    <col min="13" max="13" width="6.77734375" style="1" customWidth="1"/>
    <col min="14" max="14" width="4.88671875" style="1" customWidth="1"/>
    <col min="15" max="15" width="9.33203125" style="1" customWidth="1"/>
    <col min="16" max="16" width="4.77734375" style="1" customWidth="1"/>
    <col min="17" max="17" width="7" style="1" customWidth="1"/>
    <col min="18" max="18" width="4.88671875" style="1" customWidth="1"/>
    <col min="19" max="19" width="7" style="1" customWidth="1"/>
    <col min="20" max="20" width="4.77734375" style="1" customWidth="1"/>
    <col min="21" max="21" width="6.6640625" style="1" customWidth="1"/>
    <col min="22" max="22" width="4.77734375" style="1" customWidth="1"/>
    <col min="23" max="23" width="7.33203125" style="1" customWidth="1"/>
    <col min="24" max="24" width="4.77734375" style="1" customWidth="1"/>
    <col min="25" max="25" width="7.33203125" style="1" customWidth="1"/>
    <col min="26" max="26" width="5" style="1" customWidth="1"/>
    <col min="27" max="27" width="9.109375" style="1" bestFit="1" customWidth="1"/>
    <col min="28" max="28" width="5.109375" style="1" customWidth="1"/>
    <col min="29" max="29" width="13.77734375" style="1" customWidth="1"/>
    <col min="30" max="16384" width="8.88671875" style="1"/>
  </cols>
  <sheetData>
    <row r="1" spans="1:29" s="5" customFormat="1" ht="27.95" customHeight="1">
      <c r="A1" s="5" t="s">
        <v>65</v>
      </c>
      <c r="P1" s="6"/>
      <c r="AC1" s="116" t="s">
        <v>66</v>
      </c>
    </row>
    <row r="2" spans="1:29" s="31" customFormat="1" ht="30" customHeight="1">
      <c r="A2" s="523" t="s">
        <v>60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</row>
    <row r="3" spans="1:29" s="72" customFormat="1" ht="39.950000000000003" customHeight="1">
      <c r="A3" s="510" t="s">
        <v>61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26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526"/>
      <c r="AC3" s="526"/>
    </row>
    <row r="4" spans="1:29" s="35" customFormat="1" ht="20.100000000000001" customHeight="1">
      <c r="A4" s="34" t="s">
        <v>17</v>
      </c>
      <c r="AC4" s="68" t="s">
        <v>13</v>
      </c>
    </row>
    <row r="5" spans="1:29" s="22" customFormat="1" ht="24.95" customHeight="1">
      <c r="A5" s="529" t="s">
        <v>54</v>
      </c>
      <c r="B5" s="530"/>
      <c r="C5" s="533" t="s">
        <v>3</v>
      </c>
      <c r="D5" s="533"/>
      <c r="E5" s="534" t="s">
        <v>47</v>
      </c>
      <c r="F5" s="513"/>
      <c r="G5" s="512" t="s">
        <v>48</v>
      </c>
      <c r="H5" s="512"/>
      <c r="I5" s="513" t="s">
        <v>49</v>
      </c>
      <c r="J5" s="512"/>
      <c r="K5" s="512" t="s">
        <v>50</v>
      </c>
      <c r="L5" s="512"/>
      <c r="M5" s="512" t="s">
        <v>51</v>
      </c>
      <c r="N5" s="512"/>
      <c r="O5" s="527" t="s">
        <v>46</v>
      </c>
      <c r="P5" s="528"/>
      <c r="Q5" s="539" t="s">
        <v>47</v>
      </c>
      <c r="R5" s="540"/>
      <c r="S5" s="512" t="s">
        <v>48</v>
      </c>
      <c r="T5" s="512"/>
      <c r="U5" s="513" t="s">
        <v>49</v>
      </c>
      <c r="V5" s="512"/>
      <c r="W5" s="512" t="s">
        <v>50</v>
      </c>
      <c r="X5" s="512"/>
      <c r="Y5" s="512" t="s">
        <v>51</v>
      </c>
      <c r="Z5" s="512"/>
      <c r="AA5" s="537" t="s">
        <v>46</v>
      </c>
      <c r="AB5" s="538"/>
      <c r="AC5" s="535" t="s">
        <v>23</v>
      </c>
    </row>
    <row r="6" spans="1:29" s="28" customFormat="1" ht="24.95" customHeight="1">
      <c r="A6" s="531"/>
      <c r="B6" s="532"/>
      <c r="C6" s="27" t="s">
        <v>8</v>
      </c>
      <c r="D6" s="27" t="s">
        <v>6</v>
      </c>
      <c r="E6" s="55" t="s">
        <v>19</v>
      </c>
      <c r="F6" s="55" t="s">
        <v>20</v>
      </c>
      <c r="G6" s="55" t="s">
        <v>18</v>
      </c>
      <c r="H6" s="55" t="s">
        <v>6</v>
      </c>
      <c r="I6" s="56" t="s">
        <v>18</v>
      </c>
      <c r="J6" s="55" t="s">
        <v>6</v>
      </c>
      <c r="K6" s="55" t="s">
        <v>18</v>
      </c>
      <c r="L6" s="55" t="s">
        <v>6</v>
      </c>
      <c r="M6" s="55" t="s">
        <v>18</v>
      </c>
      <c r="N6" s="55" t="s">
        <v>6</v>
      </c>
      <c r="O6" s="57" t="s">
        <v>18</v>
      </c>
      <c r="P6" s="58" t="s">
        <v>6</v>
      </c>
      <c r="Q6" s="59" t="s">
        <v>18</v>
      </c>
      <c r="R6" s="21" t="s">
        <v>6</v>
      </c>
      <c r="S6" s="21" t="s">
        <v>18</v>
      </c>
      <c r="T6" s="21" t="s">
        <v>6</v>
      </c>
      <c r="U6" s="21" t="s">
        <v>18</v>
      </c>
      <c r="V6" s="21" t="s">
        <v>6</v>
      </c>
      <c r="W6" s="59" t="s">
        <v>18</v>
      </c>
      <c r="X6" s="21" t="s">
        <v>6</v>
      </c>
      <c r="Y6" s="21" t="s">
        <v>18</v>
      </c>
      <c r="Z6" s="21" t="s">
        <v>6</v>
      </c>
      <c r="AA6" s="60" t="s">
        <v>18</v>
      </c>
      <c r="AB6" s="60" t="s">
        <v>6</v>
      </c>
      <c r="AC6" s="536"/>
    </row>
    <row r="7" spans="1:29" s="29" customFormat="1" ht="39.950000000000003" customHeight="1">
      <c r="A7" s="531"/>
      <c r="B7" s="532"/>
      <c r="C7" s="49" t="s">
        <v>9</v>
      </c>
      <c r="D7" s="49" t="s">
        <v>10</v>
      </c>
      <c r="E7" s="74" t="s">
        <v>9</v>
      </c>
      <c r="F7" s="74" t="s">
        <v>21</v>
      </c>
      <c r="G7" s="74" t="s">
        <v>9</v>
      </c>
      <c r="H7" s="74" t="s">
        <v>21</v>
      </c>
      <c r="I7" s="74" t="s">
        <v>9</v>
      </c>
      <c r="J7" s="74" t="s">
        <v>21</v>
      </c>
      <c r="K7" s="74" t="s">
        <v>9</v>
      </c>
      <c r="L7" s="74" t="s">
        <v>21</v>
      </c>
      <c r="M7" s="74" t="s">
        <v>9</v>
      </c>
      <c r="N7" s="74" t="s">
        <v>21</v>
      </c>
      <c r="O7" s="112" t="s">
        <v>9</v>
      </c>
      <c r="P7" s="113" t="s">
        <v>21</v>
      </c>
      <c r="Q7" s="114" t="s">
        <v>9</v>
      </c>
      <c r="R7" s="115" t="s">
        <v>21</v>
      </c>
      <c r="S7" s="74" t="s">
        <v>9</v>
      </c>
      <c r="T7" s="74" t="s">
        <v>21</v>
      </c>
      <c r="U7" s="74" t="s">
        <v>9</v>
      </c>
      <c r="V7" s="74" t="s">
        <v>21</v>
      </c>
      <c r="W7" s="74" t="s">
        <v>9</v>
      </c>
      <c r="X7" s="74" t="s">
        <v>21</v>
      </c>
      <c r="Y7" s="74" t="s">
        <v>9</v>
      </c>
      <c r="Z7" s="74" t="s">
        <v>21</v>
      </c>
      <c r="AA7" s="91" t="s">
        <v>9</v>
      </c>
      <c r="AB7" s="90" t="s">
        <v>21</v>
      </c>
      <c r="AC7" s="536"/>
    </row>
    <row r="8" spans="1:29" s="7" customFormat="1" ht="22.5" customHeight="1">
      <c r="A8" s="525" t="s">
        <v>11</v>
      </c>
      <c r="B8" s="14" t="s">
        <v>4</v>
      </c>
      <c r="C8" s="9">
        <v>550207</v>
      </c>
      <c r="D8" s="10">
        <v>100</v>
      </c>
      <c r="E8" s="119">
        <v>344131</v>
      </c>
      <c r="F8" s="119">
        <v>100</v>
      </c>
      <c r="G8" s="119">
        <v>343504</v>
      </c>
      <c r="H8" s="119">
        <v>100</v>
      </c>
      <c r="I8" s="119">
        <v>346836</v>
      </c>
      <c r="J8" s="119">
        <v>100</v>
      </c>
      <c r="K8" s="119">
        <v>349064</v>
      </c>
      <c r="L8" s="119">
        <v>100</v>
      </c>
      <c r="M8" s="120">
        <v>347759</v>
      </c>
      <c r="N8" s="121">
        <v>100</v>
      </c>
      <c r="O8" s="122">
        <v>343598</v>
      </c>
      <c r="P8" s="119">
        <v>100</v>
      </c>
      <c r="Q8" s="119">
        <v>35581</v>
      </c>
      <c r="R8" s="123">
        <v>10.34</v>
      </c>
      <c r="S8" s="119">
        <v>35413</v>
      </c>
      <c r="T8" s="123">
        <v>10.31</v>
      </c>
      <c r="U8" s="119">
        <v>34722</v>
      </c>
      <c r="V8" s="123">
        <v>10.47</v>
      </c>
      <c r="W8" s="124">
        <v>33618</v>
      </c>
      <c r="X8" s="123">
        <v>9.6300000000000008</v>
      </c>
      <c r="Y8" s="125">
        <v>31994</v>
      </c>
      <c r="Z8" s="126">
        <v>9.2000494595395086</v>
      </c>
      <c r="AA8" s="127">
        <v>29779</v>
      </c>
      <c r="AB8" s="128">
        <v>8.6668141258098093</v>
      </c>
      <c r="AC8" s="518" t="s">
        <v>32</v>
      </c>
    </row>
    <row r="9" spans="1:29" s="7" customFormat="1" ht="22.5" customHeight="1">
      <c r="A9" s="515"/>
      <c r="B9" s="15" t="s">
        <v>7</v>
      </c>
      <c r="C9" s="11">
        <v>285523</v>
      </c>
      <c r="D9" s="19">
        <v>100</v>
      </c>
      <c r="E9" s="129">
        <v>175439</v>
      </c>
      <c r="F9" s="129">
        <v>100</v>
      </c>
      <c r="G9" s="129">
        <v>174873</v>
      </c>
      <c r="H9" s="129">
        <v>100</v>
      </c>
      <c r="I9" s="129">
        <v>176596</v>
      </c>
      <c r="J9" s="129">
        <v>100</v>
      </c>
      <c r="K9" s="129">
        <v>177704</v>
      </c>
      <c r="L9" s="129">
        <v>100</v>
      </c>
      <c r="M9" s="130">
        <v>177310</v>
      </c>
      <c r="N9" s="51">
        <v>100</v>
      </c>
      <c r="O9" s="122">
        <v>175406</v>
      </c>
      <c r="P9" s="129">
        <v>100</v>
      </c>
      <c r="Q9" s="129">
        <v>17525</v>
      </c>
      <c r="R9" s="131">
        <v>9.99</v>
      </c>
      <c r="S9" s="129">
        <v>16965</v>
      </c>
      <c r="T9" s="131">
        <v>9.6999999999999993</v>
      </c>
      <c r="U9" s="129">
        <v>16624</v>
      </c>
      <c r="V9" s="131">
        <v>9.85</v>
      </c>
      <c r="W9" s="132">
        <v>15962</v>
      </c>
      <c r="X9" s="131">
        <v>8.98</v>
      </c>
      <c r="Y9" s="133">
        <v>15146</v>
      </c>
      <c r="Z9" s="61">
        <v>8.5421014043201176</v>
      </c>
      <c r="AA9" s="127">
        <v>14119</v>
      </c>
      <c r="AB9" s="131">
        <v>8.0493255646899193</v>
      </c>
      <c r="AC9" s="519"/>
    </row>
    <row r="10" spans="1:29" s="7" customFormat="1" ht="22.5" customHeight="1">
      <c r="A10" s="516"/>
      <c r="B10" s="15" t="s">
        <v>5</v>
      </c>
      <c r="C10" s="11">
        <v>264684</v>
      </c>
      <c r="D10" s="19">
        <v>100</v>
      </c>
      <c r="E10" s="129">
        <v>168692</v>
      </c>
      <c r="F10" s="129">
        <v>100</v>
      </c>
      <c r="G10" s="129">
        <v>168631</v>
      </c>
      <c r="H10" s="129">
        <v>100</v>
      </c>
      <c r="I10" s="129">
        <v>170240</v>
      </c>
      <c r="J10" s="129">
        <v>100</v>
      </c>
      <c r="K10" s="129">
        <v>171360</v>
      </c>
      <c r="L10" s="134">
        <v>100</v>
      </c>
      <c r="M10" s="135">
        <v>170449</v>
      </c>
      <c r="N10" s="63">
        <v>100</v>
      </c>
      <c r="O10" s="136">
        <v>168192</v>
      </c>
      <c r="P10" s="134">
        <v>100</v>
      </c>
      <c r="Q10" s="129">
        <v>18056</v>
      </c>
      <c r="R10" s="131">
        <v>10.7</v>
      </c>
      <c r="S10" s="129">
        <v>18448</v>
      </c>
      <c r="T10" s="131">
        <v>10.94</v>
      </c>
      <c r="U10" s="129">
        <v>18098</v>
      </c>
      <c r="V10" s="131">
        <v>11.11</v>
      </c>
      <c r="W10" s="132">
        <v>17656</v>
      </c>
      <c r="X10" s="131">
        <v>10.3</v>
      </c>
      <c r="Y10" s="137">
        <v>16848</v>
      </c>
      <c r="Z10" s="138">
        <v>9.8844815751339112</v>
      </c>
      <c r="AA10" s="139">
        <v>15660</v>
      </c>
      <c r="AB10" s="140">
        <v>9.3107876712328803</v>
      </c>
      <c r="AC10" s="520"/>
    </row>
    <row r="11" spans="1:29" s="7" customFormat="1" ht="22.5" customHeight="1">
      <c r="A11" s="514" t="s">
        <v>31</v>
      </c>
      <c r="B11" s="16" t="s">
        <v>4</v>
      </c>
      <c r="C11" s="23">
        <v>77459</v>
      </c>
      <c r="D11" s="24">
        <v>14.08</v>
      </c>
      <c r="E11" s="141">
        <v>17446</v>
      </c>
      <c r="F11" s="142">
        <v>5.07</v>
      </c>
      <c r="G11" s="141">
        <v>14823</v>
      </c>
      <c r="H11" s="142">
        <v>4.3099999999999996</v>
      </c>
      <c r="I11" s="141">
        <v>15132</v>
      </c>
      <c r="J11" s="142">
        <v>4.3600000000000003</v>
      </c>
      <c r="K11" s="141">
        <v>15230</v>
      </c>
      <c r="L11" s="142">
        <v>4.3600000000000003</v>
      </c>
      <c r="M11" s="130">
        <v>14986</v>
      </c>
      <c r="N11" s="62">
        <v>4.3093061574251132</v>
      </c>
      <c r="O11" s="122">
        <v>14711</v>
      </c>
      <c r="P11" s="142">
        <v>4.2814568187242097</v>
      </c>
      <c r="Q11" s="141">
        <v>34728</v>
      </c>
      <c r="R11" s="142">
        <v>10.09</v>
      </c>
      <c r="S11" s="141">
        <v>33833</v>
      </c>
      <c r="T11" s="142">
        <v>9.85</v>
      </c>
      <c r="U11" s="141">
        <v>33832</v>
      </c>
      <c r="V11" s="142">
        <v>10.199999999999999</v>
      </c>
      <c r="W11" s="143">
        <v>35108</v>
      </c>
      <c r="X11" s="142">
        <v>10.06</v>
      </c>
      <c r="Y11" s="133">
        <v>35241</v>
      </c>
      <c r="Z11" s="61">
        <v>10.133742045497025</v>
      </c>
      <c r="AA11" s="127">
        <v>34789</v>
      </c>
      <c r="AB11" s="131">
        <v>10.1249134162597</v>
      </c>
      <c r="AC11" s="521" t="s">
        <v>33</v>
      </c>
    </row>
    <row r="12" spans="1:29" s="7" customFormat="1" ht="22.5" customHeight="1">
      <c r="A12" s="515"/>
      <c r="B12" s="15" t="s">
        <v>7</v>
      </c>
      <c r="C12" s="11">
        <v>40410</v>
      </c>
      <c r="D12" s="19">
        <v>14.15</v>
      </c>
      <c r="E12" s="129">
        <v>9152</v>
      </c>
      <c r="F12" s="131">
        <v>5.22</v>
      </c>
      <c r="G12" s="129">
        <v>7720</v>
      </c>
      <c r="H12" s="131">
        <v>4.4000000000000004</v>
      </c>
      <c r="I12" s="129">
        <v>7857</v>
      </c>
      <c r="J12" s="131">
        <v>4.45</v>
      </c>
      <c r="K12" s="129">
        <v>7878</v>
      </c>
      <c r="L12" s="131">
        <v>4.43</v>
      </c>
      <c r="M12" s="130">
        <v>7777</v>
      </c>
      <c r="N12" s="61">
        <v>4.3861034346624557</v>
      </c>
      <c r="O12" s="122">
        <v>7643</v>
      </c>
      <c r="P12" s="131">
        <v>4.3573195899798201</v>
      </c>
      <c r="Q12" s="129">
        <v>17719</v>
      </c>
      <c r="R12" s="131">
        <v>10.1</v>
      </c>
      <c r="S12" s="129">
        <v>17349</v>
      </c>
      <c r="T12" s="131">
        <v>9.92</v>
      </c>
      <c r="U12" s="129">
        <v>17058</v>
      </c>
      <c r="V12" s="131">
        <v>10.11</v>
      </c>
      <c r="W12" s="132">
        <v>17581</v>
      </c>
      <c r="X12" s="131">
        <v>9.89</v>
      </c>
      <c r="Y12" s="133">
        <v>17458</v>
      </c>
      <c r="Z12" s="61">
        <v>9.8460323726806163</v>
      </c>
      <c r="AA12" s="127">
        <v>17070</v>
      </c>
      <c r="AB12" s="131">
        <v>9.73170815137453</v>
      </c>
      <c r="AC12" s="519"/>
    </row>
    <row r="13" spans="1:29" s="7" customFormat="1" ht="22.5" customHeight="1">
      <c r="A13" s="516"/>
      <c r="B13" s="17" t="s">
        <v>5</v>
      </c>
      <c r="C13" s="25">
        <v>37049</v>
      </c>
      <c r="D13" s="26">
        <v>14</v>
      </c>
      <c r="E13" s="134">
        <v>8294</v>
      </c>
      <c r="F13" s="144">
        <v>4.92</v>
      </c>
      <c r="G13" s="134">
        <v>7103</v>
      </c>
      <c r="H13" s="144">
        <v>4.2</v>
      </c>
      <c r="I13" s="134">
        <v>7275</v>
      </c>
      <c r="J13" s="144">
        <v>4.2699999999999996</v>
      </c>
      <c r="K13" s="134">
        <v>7352</v>
      </c>
      <c r="L13" s="144">
        <v>4.29</v>
      </c>
      <c r="M13" s="135">
        <v>7209</v>
      </c>
      <c r="N13" s="61">
        <v>4.2294175970524908</v>
      </c>
      <c r="O13" s="145">
        <v>7068</v>
      </c>
      <c r="P13" s="131">
        <v>4.2023401826483999</v>
      </c>
      <c r="Q13" s="134">
        <v>17009</v>
      </c>
      <c r="R13" s="144">
        <v>10.08</v>
      </c>
      <c r="S13" s="134">
        <v>16484</v>
      </c>
      <c r="T13" s="144">
        <v>9.7799999999999994</v>
      </c>
      <c r="U13" s="134">
        <v>16774</v>
      </c>
      <c r="V13" s="144">
        <v>10.29</v>
      </c>
      <c r="W13" s="146">
        <v>17527</v>
      </c>
      <c r="X13" s="144">
        <v>10.23</v>
      </c>
      <c r="Y13" s="137">
        <v>17783</v>
      </c>
      <c r="Z13" s="138">
        <v>10.433032754665618</v>
      </c>
      <c r="AA13" s="139">
        <v>17719</v>
      </c>
      <c r="AB13" s="140">
        <v>10.5349838280061</v>
      </c>
      <c r="AC13" s="520"/>
    </row>
    <row r="14" spans="1:29" s="7" customFormat="1" ht="21" customHeight="1">
      <c r="A14" s="514" t="s">
        <v>24</v>
      </c>
      <c r="B14" s="15" t="s">
        <v>4</v>
      </c>
      <c r="C14" s="11">
        <v>65225</v>
      </c>
      <c r="D14" s="19">
        <v>11.85</v>
      </c>
      <c r="E14" s="129">
        <v>18608</v>
      </c>
      <c r="F14" s="131">
        <v>5.41</v>
      </c>
      <c r="G14" s="129">
        <v>15546</v>
      </c>
      <c r="H14" s="131">
        <v>4.5199999999999996</v>
      </c>
      <c r="I14" s="129">
        <v>15423</v>
      </c>
      <c r="J14" s="131">
        <v>4.6500000000000004</v>
      </c>
      <c r="K14" s="129">
        <v>15033</v>
      </c>
      <c r="L14" s="131">
        <v>4.3099999999999996</v>
      </c>
      <c r="M14" s="130">
        <v>14768</v>
      </c>
      <c r="N14" s="62">
        <v>4.2466190666524808</v>
      </c>
      <c r="O14" s="122">
        <v>14577</v>
      </c>
      <c r="P14" s="142">
        <v>4.2424577558658703</v>
      </c>
      <c r="Q14" s="129">
        <v>28187</v>
      </c>
      <c r="R14" s="131">
        <v>8.19</v>
      </c>
      <c r="S14" s="129">
        <v>31956</v>
      </c>
      <c r="T14" s="131">
        <v>9.3000000000000007</v>
      </c>
      <c r="U14" s="129">
        <v>33327</v>
      </c>
      <c r="V14" s="131">
        <v>10.050000000000001</v>
      </c>
      <c r="W14" s="132">
        <v>33686</v>
      </c>
      <c r="X14" s="131">
        <v>9.65</v>
      </c>
      <c r="Y14" s="133">
        <v>33616</v>
      </c>
      <c r="Z14" s="61">
        <v>9.6664644193248765</v>
      </c>
      <c r="AA14" s="127">
        <v>33057</v>
      </c>
      <c r="AB14" s="131">
        <v>9.6208359769265197</v>
      </c>
      <c r="AC14" s="521" t="s">
        <v>34</v>
      </c>
    </row>
    <row r="15" spans="1:29" s="7" customFormat="1" ht="21" customHeight="1">
      <c r="A15" s="515"/>
      <c r="B15" s="15" t="s">
        <v>7</v>
      </c>
      <c r="C15" s="11">
        <v>33860</v>
      </c>
      <c r="D15" s="19">
        <v>11.86</v>
      </c>
      <c r="E15" s="129">
        <v>9876</v>
      </c>
      <c r="F15" s="131">
        <v>5.63</v>
      </c>
      <c r="G15" s="129">
        <v>8187</v>
      </c>
      <c r="H15" s="131">
        <v>4.68</v>
      </c>
      <c r="I15" s="129">
        <v>8091</v>
      </c>
      <c r="J15" s="131">
        <v>4.79</v>
      </c>
      <c r="K15" s="129">
        <v>7917</v>
      </c>
      <c r="L15" s="131">
        <v>4.46</v>
      </c>
      <c r="M15" s="130">
        <v>7710</v>
      </c>
      <c r="N15" s="61">
        <v>4.3483165078111776</v>
      </c>
      <c r="O15" s="122">
        <v>7632</v>
      </c>
      <c r="P15" s="131">
        <v>4.3510484247973302</v>
      </c>
      <c r="Q15" s="129">
        <v>14270</v>
      </c>
      <c r="R15" s="131">
        <v>8.1300000000000008</v>
      </c>
      <c r="S15" s="129">
        <v>16145</v>
      </c>
      <c r="T15" s="131">
        <v>9.23</v>
      </c>
      <c r="U15" s="129">
        <v>16982</v>
      </c>
      <c r="V15" s="131">
        <v>10.06</v>
      </c>
      <c r="W15" s="132">
        <v>17219</v>
      </c>
      <c r="X15" s="131">
        <v>9.69</v>
      </c>
      <c r="Y15" s="133">
        <v>17243</v>
      </c>
      <c r="Z15" s="61">
        <v>9.7247758163668152</v>
      </c>
      <c r="AA15" s="127">
        <v>16964</v>
      </c>
      <c r="AB15" s="131">
        <v>9.6712769232523392</v>
      </c>
      <c r="AC15" s="519"/>
    </row>
    <row r="16" spans="1:29" s="7" customFormat="1" ht="21" customHeight="1">
      <c r="A16" s="516"/>
      <c r="B16" s="15" t="s">
        <v>5</v>
      </c>
      <c r="C16" s="11">
        <v>31365</v>
      </c>
      <c r="D16" s="19">
        <v>11.85</v>
      </c>
      <c r="E16" s="129">
        <v>8732</v>
      </c>
      <c r="F16" s="131">
        <v>5.18</v>
      </c>
      <c r="G16" s="129">
        <v>7359</v>
      </c>
      <c r="H16" s="131">
        <v>4.3600000000000003</v>
      </c>
      <c r="I16" s="129">
        <v>7332</v>
      </c>
      <c r="J16" s="131">
        <v>4.5</v>
      </c>
      <c r="K16" s="129">
        <v>7116</v>
      </c>
      <c r="L16" s="131">
        <v>4.1500000000000004</v>
      </c>
      <c r="M16" s="135">
        <v>7058</v>
      </c>
      <c r="N16" s="61">
        <v>4.1408280482725042</v>
      </c>
      <c r="O16" s="145">
        <v>6945</v>
      </c>
      <c r="P16" s="131">
        <v>4.1292094748858403</v>
      </c>
      <c r="Q16" s="129">
        <v>13917</v>
      </c>
      <c r="R16" s="131">
        <v>8.25</v>
      </c>
      <c r="S16" s="129">
        <v>15811</v>
      </c>
      <c r="T16" s="131">
        <v>9.3800000000000008</v>
      </c>
      <c r="U16" s="129">
        <v>16345</v>
      </c>
      <c r="V16" s="131">
        <v>10.029999999999999</v>
      </c>
      <c r="W16" s="132">
        <v>16467</v>
      </c>
      <c r="X16" s="131">
        <v>9.61</v>
      </c>
      <c r="Y16" s="137">
        <v>16373</v>
      </c>
      <c r="Z16" s="138">
        <v>9.6058058422167338</v>
      </c>
      <c r="AA16" s="139">
        <v>16093</v>
      </c>
      <c r="AB16" s="140">
        <v>9.5682315449010709</v>
      </c>
      <c r="AC16" s="520"/>
    </row>
    <row r="17" spans="1:29" s="7" customFormat="1" ht="21" customHeight="1">
      <c r="A17" s="514" t="s">
        <v>25</v>
      </c>
      <c r="B17" s="16" t="s">
        <v>4</v>
      </c>
      <c r="C17" s="23">
        <v>51355</v>
      </c>
      <c r="D17" s="24">
        <v>9.33</v>
      </c>
      <c r="E17" s="141">
        <v>27483</v>
      </c>
      <c r="F17" s="142">
        <v>7.99</v>
      </c>
      <c r="G17" s="141">
        <v>24503</v>
      </c>
      <c r="H17" s="142">
        <v>7.13</v>
      </c>
      <c r="I17" s="141">
        <v>22557</v>
      </c>
      <c r="J17" s="142">
        <v>6.8</v>
      </c>
      <c r="K17" s="141">
        <v>20999</v>
      </c>
      <c r="L17" s="142">
        <v>6.02</v>
      </c>
      <c r="M17" s="130">
        <v>19203</v>
      </c>
      <c r="N17" s="62">
        <v>5.5219275417746196</v>
      </c>
      <c r="O17" s="122">
        <v>17061</v>
      </c>
      <c r="P17" s="142">
        <v>4.9653956076577899</v>
      </c>
      <c r="Q17" s="141">
        <v>17796</v>
      </c>
      <c r="R17" s="142">
        <v>5.17</v>
      </c>
      <c r="S17" s="141">
        <v>21865</v>
      </c>
      <c r="T17" s="142">
        <v>6.37</v>
      </c>
      <c r="U17" s="141">
        <v>23553</v>
      </c>
      <c r="V17" s="142">
        <v>7.1</v>
      </c>
      <c r="W17" s="143">
        <v>25247</v>
      </c>
      <c r="X17" s="142">
        <v>7.23</v>
      </c>
      <c r="Y17" s="133">
        <v>26912</v>
      </c>
      <c r="Z17" s="61">
        <v>7.7386926003352894</v>
      </c>
      <c r="AA17" s="127">
        <v>28163</v>
      </c>
      <c r="AB17" s="131">
        <v>8.1964970692495296</v>
      </c>
      <c r="AC17" s="521" t="s">
        <v>35</v>
      </c>
    </row>
    <row r="18" spans="1:29" s="7" customFormat="1" ht="21" customHeight="1">
      <c r="A18" s="515"/>
      <c r="B18" s="15" t="s">
        <v>7</v>
      </c>
      <c r="C18" s="11">
        <v>26615</v>
      </c>
      <c r="D18" s="19">
        <v>9.32</v>
      </c>
      <c r="E18" s="129">
        <v>14778</v>
      </c>
      <c r="F18" s="131">
        <v>8.42</v>
      </c>
      <c r="G18" s="129">
        <v>13072</v>
      </c>
      <c r="H18" s="131">
        <v>7.47</v>
      </c>
      <c r="I18" s="129">
        <v>12057</v>
      </c>
      <c r="J18" s="131">
        <v>7.15</v>
      </c>
      <c r="K18" s="129">
        <v>11159</v>
      </c>
      <c r="L18" s="131">
        <v>6.28</v>
      </c>
      <c r="M18" s="130">
        <v>10224</v>
      </c>
      <c r="N18" s="61">
        <v>5.7661722407083635</v>
      </c>
      <c r="O18" s="122">
        <v>9094</v>
      </c>
      <c r="P18" s="131">
        <v>5.1845432881429403</v>
      </c>
      <c r="Q18" s="129">
        <v>9288</v>
      </c>
      <c r="R18" s="131">
        <v>5.29</v>
      </c>
      <c r="S18" s="129">
        <v>11277</v>
      </c>
      <c r="T18" s="131">
        <v>6.45</v>
      </c>
      <c r="U18" s="129">
        <v>12028</v>
      </c>
      <c r="V18" s="131">
        <v>7.13</v>
      </c>
      <c r="W18" s="132">
        <v>12829</v>
      </c>
      <c r="X18" s="131">
        <v>7.22</v>
      </c>
      <c r="Y18" s="133">
        <v>13535</v>
      </c>
      <c r="Z18" s="61">
        <v>7.6335232079408941</v>
      </c>
      <c r="AA18" s="127">
        <v>14241</v>
      </c>
      <c r="AB18" s="131">
        <v>8.1188784876230002</v>
      </c>
      <c r="AC18" s="519"/>
    </row>
    <row r="19" spans="1:29" s="7" customFormat="1" ht="21.95" customHeight="1">
      <c r="A19" s="516"/>
      <c r="B19" s="17" t="s">
        <v>5</v>
      </c>
      <c r="C19" s="25">
        <v>24740</v>
      </c>
      <c r="D19" s="26">
        <v>9.35</v>
      </c>
      <c r="E19" s="134">
        <v>12705</v>
      </c>
      <c r="F19" s="144">
        <v>7.53</v>
      </c>
      <c r="G19" s="134">
        <v>11431</v>
      </c>
      <c r="H19" s="144">
        <v>6.77</v>
      </c>
      <c r="I19" s="134">
        <v>10500</v>
      </c>
      <c r="J19" s="144">
        <v>6.44</v>
      </c>
      <c r="K19" s="134">
        <v>9840</v>
      </c>
      <c r="L19" s="144">
        <v>5.74</v>
      </c>
      <c r="M19" s="135">
        <v>8979</v>
      </c>
      <c r="N19" s="61">
        <v>5.2678513807649203</v>
      </c>
      <c r="O19" s="145">
        <v>7967</v>
      </c>
      <c r="P19" s="131">
        <v>4.7368483637747296</v>
      </c>
      <c r="Q19" s="134">
        <v>8508</v>
      </c>
      <c r="R19" s="144">
        <v>5.04</v>
      </c>
      <c r="S19" s="134">
        <v>10588</v>
      </c>
      <c r="T19" s="144">
        <v>6.28</v>
      </c>
      <c r="U19" s="134">
        <v>11525</v>
      </c>
      <c r="V19" s="144">
        <v>7.07</v>
      </c>
      <c r="W19" s="146">
        <v>12418</v>
      </c>
      <c r="X19" s="144">
        <v>7.25</v>
      </c>
      <c r="Y19" s="137">
        <v>13377</v>
      </c>
      <c r="Z19" s="138">
        <v>7.8480953247012302</v>
      </c>
      <c r="AA19" s="139">
        <v>13922</v>
      </c>
      <c r="AB19" s="140">
        <v>8.2774448249619503</v>
      </c>
      <c r="AC19" s="520"/>
    </row>
    <row r="20" spans="1:29" s="7" customFormat="1" ht="21.95" customHeight="1">
      <c r="A20" s="514" t="s">
        <v>26</v>
      </c>
      <c r="B20" s="15" t="s">
        <v>4</v>
      </c>
      <c r="C20" s="11">
        <v>40353</v>
      </c>
      <c r="D20" s="19">
        <v>7.33</v>
      </c>
      <c r="E20" s="129">
        <v>28979</v>
      </c>
      <c r="F20" s="131">
        <v>8.42</v>
      </c>
      <c r="G20" s="129">
        <v>29434</v>
      </c>
      <c r="H20" s="131">
        <v>8.5</v>
      </c>
      <c r="I20" s="129">
        <v>29059</v>
      </c>
      <c r="J20" s="131">
        <v>8.76</v>
      </c>
      <c r="K20" s="129">
        <v>28268</v>
      </c>
      <c r="L20" s="131">
        <v>8.1</v>
      </c>
      <c r="M20" s="130">
        <v>27084</v>
      </c>
      <c r="N20" s="62">
        <v>7.7881521398439721</v>
      </c>
      <c r="O20" s="122">
        <v>25874</v>
      </c>
      <c r="P20" s="142">
        <v>7.5303115850499696</v>
      </c>
      <c r="Q20" s="129">
        <v>11084</v>
      </c>
      <c r="R20" s="131">
        <v>3.22</v>
      </c>
      <c r="S20" s="129">
        <v>13323</v>
      </c>
      <c r="T20" s="131">
        <v>3.88</v>
      </c>
      <c r="U20" s="129">
        <v>14451</v>
      </c>
      <c r="V20" s="131">
        <v>4.3600000000000003</v>
      </c>
      <c r="W20" s="132">
        <v>15246</v>
      </c>
      <c r="X20" s="131">
        <v>4.37</v>
      </c>
      <c r="Y20" s="133">
        <v>16589</v>
      </c>
      <c r="Z20" s="61">
        <v>4.7702575634275464</v>
      </c>
      <c r="AA20" s="127">
        <v>18325</v>
      </c>
      <c r="AB20" s="131">
        <v>5.3332673647692896</v>
      </c>
      <c r="AC20" s="521" t="s">
        <v>36</v>
      </c>
    </row>
    <row r="21" spans="1:29" s="7" customFormat="1" ht="21.95" customHeight="1">
      <c r="A21" s="515"/>
      <c r="B21" s="15" t="s">
        <v>7</v>
      </c>
      <c r="C21" s="11">
        <v>21950</v>
      </c>
      <c r="D21" s="19">
        <v>7.69</v>
      </c>
      <c r="E21" s="129">
        <v>15890</v>
      </c>
      <c r="F21" s="131">
        <v>9.06</v>
      </c>
      <c r="G21" s="129">
        <v>16107</v>
      </c>
      <c r="H21" s="131">
        <v>9.2100000000000009</v>
      </c>
      <c r="I21" s="129">
        <v>15726</v>
      </c>
      <c r="J21" s="131">
        <v>9.32</v>
      </c>
      <c r="K21" s="129">
        <v>15249</v>
      </c>
      <c r="L21" s="131">
        <v>8.58</v>
      </c>
      <c r="M21" s="130">
        <v>14469</v>
      </c>
      <c r="N21" s="61">
        <v>8.1602842479273594</v>
      </c>
      <c r="O21" s="122">
        <v>13756</v>
      </c>
      <c r="P21" s="131">
        <v>7.8423771136677196</v>
      </c>
      <c r="Q21" s="129">
        <v>5819</v>
      </c>
      <c r="R21" s="131">
        <v>3.32</v>
      </c>
      <c r="S21" s="129">
        <v>6978</v>
      </c>
      <c r="T21" s="131">
        <v>3.99</v>
      </c>
      <c r="U21" s="129">
        <v>7474</v>
      </c>
      <c r="V21" s="131">
        <v>4.43</v>
      </c>
      <c r="W21" s="132">
        <v>7795</v>
      </c>
      <c r="X21" s="131">
        <v>4.3899999999999997</v>
      </c>
      <c r="Y21" s="133">
        <v>8546</v>
      </c>
      <c r="Z21" s="61">
        <v>4.8198071174778638</v>
      </c>
      <c r="AA21" s="127">
        <v>9327</v>
      </c>
      <c r="AB21" s="131">
        <v>5.3173779688266096</v>
      </c>
      <c r="AC21" s="519"/>
    </row>
    <row r="22" spans="1:29" s="7" customFormat="1" ht="21.95" customHeight="1">
      <c r="A22" s="516"/>
      <c r="B22" s="15" t="s">
        <v>5</v>
      </c>
      <c r="C22" s="11">
        <v>18403</v>
      </c>
      <c r="D22" s="19">
        <v>6.95</v>
      </c>
      <c r="E22" s="129">
        <v>13089</v>
      </c>
      <c r="F22" s="131">
        <v>7.76</v>
      </c>
      <c r="G22" s="129">
        <v>13327</v>
      </c>
      <c r="H22" s="131">
        <v>7.9</v>
      </c>
      <c r="I22" s="129">
        <v>13333</v>
      </c>
      <c r="J22" s="131">
        <v>8.18</v>
      </c>
      <c r="K22" s="129">
        <v>13019</v>
      </c>
      <c r="L22" s="131">
        <v>7.6</v>
      </c>
      <c r="M22" s="135">
        <v>12615</v>
      </c>
      <c r="N22" s="61">
        <v>7.4010407805267269</v>
      </c>
      <c r="O22" s="145">
        <v>12118</v>
      </c>
      <c r="P22" s="131">
        <v>7.2048611111111098</v>
      </c>
      <c r="Q22" s="129">
        <v>5265</v>
      </c>
      <c r="R22" s="131">
        <v>3.12</v>
      </c>
      <c r="S22" s="129">
        <v>6345</v>
      </c>
      <c r="T22" s="131">
        <v>3.76</v>
      </c>
      <c r="U22" s="129">
        <v>6977</v>
      </c>
      <c r="V22" s="131">
        <v>4.28</v>
      </c>
      <c r="W22" s="132">
        <v>7451</v>
      </c>
      <c r="X22" s="131">
        <v>4.3499999999999996</v>
      </c>
      <c r="Y22" s="137">
        <v>8043</v>
      </c>
      <c r="Z22" s="138">
        <v>4.7187135154797035</v>
      </c>
      <c r="AA22" s="139">
        <v>8998</v>
      </c>
      <c r="AB22" s="140">
        <v>5.3498382800608804</v>
      </c>
      <c r="AC22" s="520"/>
    </row>
    <row r="23" spans="1:29" s="7" customFormat="1" ht="21.95" customHeight="1">
      <c r="A23" s="514" t="s">
        <v>27</v>
      </c>
      <c r="B23" s="16" t="s">
        <v>4</v>
      </c>
      <c r="C23" s="23">
        <v>48747</v>
      </c>
      <c r="D23" s="24">
        <v>8.86</v>
      </c>
      <c r="E23" s="141">
        <v>22781</v>
      </c>
      <c r="F23" s="142">
        <v>6.62</v>
      </c>
      <c r="G23" s="141">
        <v>24249</v>
      </c>
      <c r="H23" s="142">
        <v>7.05</v>
      </c>
      <c r="I23" s="141">
        <v>25549</v>
      </c>
      <c r="J23" s="142">
        <v>7.7</v>
      </c>
      <c r="K23" s="141">
        <v>26631</v>
      </c>
      <c r="L23" s="142">
        <v>7.63</v>
      </c>
      <c r="M23" s="130">
        <v>27084</v>
      </c>
      <c r="N23" s="62">
        <v>7.7881521398439721</v>
      </c>
      <c r="O23" s="122">
        <v>27269</v>
      </c>
      <c r="P23" s="142">
        <v>7.9363092916722398</v>
      </c>
      <c r="Q23" s="141">
        <v>8042</v>
      </c>
      <c r="R23" s="142">
        <v>2.34</v>
      </c>
      <c r="S23" s="141">
        <v>8430</v>
      </c>
      <c r="T23" s="142">
        <v>2.4500000000000002</v>
      </c>
      <c r="U23" s="141">
        <v>8826</v>
      </c>
      <c r="V23" s="142">
        <v>2.66</v>
      </c>
      <c r="W23" s="143">
        <v>9734</v>
      </c>
      <c r="X23" s="142">
        <v>2.79</v>
      </c>
      <c r="Y23" s="133">
        <v>10419</v>
      </c>
      <c r="Z23" s="61">
        <v>2.9960403612846829</v>
      </c>
      <c r="AA23" s="127">
        <v>11385</v>
      </c>
      <c r="AB23" s="131">
        <v>3.3134651540463</v>
      </c>
      <c r="AC23" s="521" t="s">
        <v>37</v>
      </c>
    </row>
    <row r="24" spans="1:29" s="7" customFormat="1" ht="21.95" customHeight="1">
      <c r="A24" s="515"/>
      <c r="B24" s="15" t="s">
        <v>7</v>
      </c>
      <c r="C24" s="11">
        <v>24183</v>
      </c>
      <c r="D24" s="19">
        <v>8.4700000000000006</v>
      </c>
      <c r="E24" s="129">
        <v>12272</v>
      </c>
      <c r="F24" s="131">
        <v>7</v>
      </c>
      <c r="G24" s="129">
        <v>13225</v>
      </c>
      <c r="H24" s="131">
        <v>7.56</v>
      </c>
      <c r="I24" s="129">
        <v>14156</v>
      </c>
      <c r="J24" s="131">
        <v>8.39</v>
      </c>
      <c r="K24" s="129">
        <v>14763</v>
      </c>
      <c r="L24" s="131">
        <v>8.31</v>
      </c>
      <c r="M24" s="130">
        <v>15113</v>
      </c>
      <c r="N24" s="61">
        <v>8.5234899328859051</v>
      </c>
      <c r="O24" s="122">
        <v>15217</v>
      </c>
      <c r="P24" s="131">
        <v>8.6753018710876493</v>
      </c>
      <c r="Q24" s="129">
        <v>3957</v>
      </c>
      <c r="R24" s="131">
        <v>2.2599999999999998</v>
      </c>
      <c r="S24" s="129">
        <v>4207</v>
      </c>
      <c r="T24" s="131">
        <v>2.41</v>
      </c>
      <c r="U24" s="129">
        <v>4437</v>
      </c>
      <c r="V24" s="131">
        <v>2.63</v>
      </c>
      <c r="W24" s="132">
        <v>4959</v>
      </c>
      <c r="X24" s="131">
        <v>2.79</v>
      </c>
      <c r="Y24" s="133">
        <v>5331</v>
      </c>
      <c r="Z24" s="61">
        <v>3.0065986125994022</v>
      </c>
      <c r="AA24" s="127">
        <v>5816</v>
      </c>
      <c r="AB24" s="131">
        <v>3.3157360637606499</v>
      </c>
      <c r="AC24" s="519"/>
    </row>
    <row r="25" spans="1:29" s="7" customFormat="1" ht="21.95" customHeight="1">
      <c r="A25" s="516"/>
      <c r="B25" s="17" t="s">
        <v>5</v>
      </c>
      <c r="C25" s="25">
        <v>24564</v>
      </c>
      <c r="D25" s="26">
        <v>9.2799999999999994</v>
      </c>
      <c r="E25" s="134">
        <v>10509</v>
      </c>
      <c r="F25" s="144">
        <v>6.23</v>
      </c>
      <c r="G25" s="134">
        <v>11024</v>
      </c>
      <c r="H25" s="144">
        <v>6.53</v>
      </c>
      <c r="I25" s="134">
        <v>11393</v>
      </c>
      <c r="J25" s="144">
        <v>6.99</v>
      </c>
      <c r="K25" s="134">
        <v>11868</v>
      </c>
      <c r="L25" s="144">
        <v>6.93</v>
      </c>
      <c r="M25" s="135">
        <v>11971</v>
      </c>
      <c r="N25" s="61">
        <v>7.0232151552663851</v>
      </c>
      <c r="O25" s="145">
        <v>12052</v>
      </c>
      <c r="P25" s="131">
        <v>7.1656202435312002</v>
      </c>
      <c r="Q25" s="134">
        <v>4085</v>
      </c>
      <c r="R25" s="144">
        <v>2.42</v>
      </c>
      <c r="S25" s="134">
        <v>4223</v>
      </c>
      <c r="T25" s="144">
        <v>2.5</v>
      </c>
      <c r="U25" s="134">
        <v>4389</v>
      </c>
      <c r="V25" s="144">
        <v>2.69</v>
      </c>
      <c r="W25" s="146">
        <v>4775</v>
      </c>
      <c r="X25" s="144">
        <v>2.79</v>
      </c>
      <c r="Y25" s="137">
        <v>5088</v>
      </c>
      <c r="Z25" s="138">
        <v>2.9850571138581041</v>
      </c>
      <c r="AA25" s="139">
        <v>5569</v>
      </c>
      <c r="AB25" s="140">
        <v>3.3110968417047202</v>
      </c>
      <c r="AC25" s="520"/>
    </row>
    <row r="26" spans="1:29" s="7" customFormat="1" ht="21.95" customHeight="1">
      <c r="A26" s="514" t="s">
        <v>28</v>
      </c>
      <c r="B26" s="15" t="s">
        <v>4</v>
      </c>
      <c r="C26" s="11">
        <v>80781</v>
      </c>
      <c r="D26" s="19">
        <v>14.68</v>
      </c>
      <c r="E26" s="129">
        <v>26255</v>
      </c>
      <c r="F26" s="131">
        <v>7.63</v>
      </c>
      <c r="G26" s="129">
        <v>23536</v>
      </c>
      <c r="H26" s="131">
        <v>6.85</v>
      </c>
      <c r="I26" s="129">
        <v>22559</v>
      </c>
      <c r="J26" s="131">
        <v>6.8</v>
      </c>
      <c r="K26" s="129">
        <v>22249</v>
      </c>
      <c r="L26" s="131">
        <v>6.37</v>
      </c>
      <c r="M26" s="130">
        <v>22363</v>
      </c>
      <c r="N26" s="62">
        <v>6.4306028025155353</v>
      </c>
      <c r="O26" s="122">
        <v>22220</v>
      </c>
      <c r="P26" s="142">
        <v>6.4668595277038898</v>
      </c>
      <c r="Q26" s="129">
        <v>5177</v>
      </c>
      <c r="R26" s="131">
        <v>1.5</v>
      </c>
      <c r="S26" s="129">
        <v>6058</v>
      </c>
      <c r="T26" s="131">
        <v>1.76</v>
      </c>
      <c r="U26" s="129">
        <v>6785</v>
      </c>
      <c r="V26" s="131">
        <v>2.0499999999999998</v>
      </c>
      <c r="W26" s="132">
        <v>7193</v>
      </c>
      <c r="X26" s="131">
        <v>2.06</v>
      </c>
      <c r="Y26" s="133">
        <v>7435</v>
      </c>
      <c r="Z26" s="61">
        <v>2.1379748619014891</v>
      </c>
      <c r="AA26" s="127">
        <v>7390</v>
      </c>
      <c r="AB26" s="131">
        <v>2.1507692128592102</v>
      </c>
      <c r="AC26" s="521" t="s">
        <v>38</v>
      </c>
    </row>
    <row r="27" spans="1:29" s="7" customFormat="1" ht="21.95" customHeight="1">
      <c r="A27" s="515"/>
      <c r="B27" s="15" t="s">
        <v>7</v>
      </c>
      <c r="C27" s="11">
        <v>40310</v>
      </c>
      <c r="D27" s="19">
        <v>14.12</v>
      </c>
      <c r="E27" s="129">
        <v>13599</v>
      </c>
      <c r="F27" s="131">
        <v>7.75</v>
      </c>
      <c r="G27" s="129">
        <v>12315</v>
      </c>
      <c r="H27" s="131">
        <v>7.04</v>
      </c>
      <c r="I27" s="129">
        <v>11875</v>
      </c>
      <c r="J27" s="131">
        <v>7.04</v>
      </c>
      <c r="K27" s="129">
        <v>11829</v>
      </c>
      <c r="L27" s="131">
        <v>6.66</v>
      </c>
      <c r="M27" s="130">
        <v>12087</v>
      </c>
      <c r="N27" s="61">
        <v>6.816874400767019</v>
      </c>
      <c r="O27" s="122">
        <v>12199</v>
      </c>
      <c r="P27" s="131">
        <v>6.9547221873824201</v>
      </c>
      <c r="Q27" s="129">
        <v>2189</v>
      </c>
      <c r="R27" s="131">
        <v>1.25</v>
      </c>
      <c r="S27" s="129">
        <v>2729</v>
      </c>
      <c r="T27" s="131">
        <v>1.56</v>
      </c>
      <c r="U27" s="129">
        <v>3166</v>
      </c>
      <c r="V27" s="131">
        <v>1.88</v>
      </c>
      <c r="W27" s="132">
        <v>3402</v>
      </c>
      <c r="X27" s="131">
        <v>1.91</v>
      </c>
      <c r="Y27" s="133">
        <v>3503</v>
      </c>
      <c r="Z27" s="61">
        <v>1.9756358919406687</v>
      </c>
      <c r="AA27" s="127">
        <v>3523</v>
      </c>
      <c r="AB27" s="131">
        <v>2.00848317617413</v>
      </c>
      <c r="AC27" s="519"/>
    </row>
    <row r="28" spans="1:29" s="7" customFormat="1" ht="21.95" customHeight="1">
      <c r="A28" s="516"/>
      <c r="B28" s="15" t="s">
        <v>5</v>
      </c>
      <c r="C28" s="11">
        <v>40471</v>
      </c>
      <c r="D28" s="19">
        <v>15.29</v>
      </c>
      <c r="E28" s="129">
        <v>12656</v>
      </c>
      <c r="F28" s="131">
        <v>7.5</v>
      </c>
      <c r="G28" s="129">
        <v>11221</v>
      </c>
      <c r="H28" s="131">
        <v>6.65</v>
      </c>
      <c r="I28" s="129">
        <v>10684</v>
      </c>
      <c r="J28" s="131">
        <v>6.56</v>
      </c>
      <c r="K28" s="129">
        <v>10420</v>
      </c>
      <c r="L28" s="131">
        <v>6.08</v>
      </c>
      <c r="M28" s="135">
        <v>10276</v>
      </c>
      <c r="N28" s="61">
        <v>6.0287828030671928</v>
      </c>
      <c r="O28" s="145">
        <v>10021</v>
      </c>
      <c r="P28" s="131">
        <v>5.9580717275494699</v>
      </c>
      <c r="Q28" s="129">
        <v>2988</v>
      </c>
      <c r="R28" s="131">
        <v>1.77</v>
      </c>
      <c r="S28" s="129">
        <v>3329</v>
      </c>
      <c r="T28" s="131">
        <v>1.97</v>
      </c>
      <c r="U28" s="129">
        <v>3619</v>
      </c>
      <c r="V28" s="131">
        <v>2.2200000000000002</v>
      </c>
      <c r="W28" s="132">
        <v>3791</v>
      </c>
      <c r="X28" s="131">
        <v>2.21</v>
      </c>
      <c r="Y28" s="137">
        <v>3932</v>
      </c>
      <c r="Z28" s="138">
        <v>2.3068483828007205</v>
      </c>
      <c r="AA28" s="139">
        <v>3867</v>
      </c>
      <c r="AB28" s="140">
        <v>2.2991581050228298</v>
      </c>
      <c r="AC28" s="520"/>
    </row>
    <row r="29" spans="1:29" s="7" customFormat="1" ht="21.95" customHeight="1">
      <c r="A29" s="514" t="s">
        <v>29</v>
      </c>
      <c r="B29" s="16" t="s">
        <v>4</v>
      </c>
      <c r="C29" s="23">
        <v>62688</v>
      </c>
      <c r="D29" s="24">
        <v>11.39</v>
      </c>
      <c r="E29" s="141">
        <v>24927</v>
      </c>
      <c r="F29" s="142">
        <v>7.24</v>
      </c>
      <c r="G29" s="141">
        <v>26130</v>
      </c>
      <c r="H29" s="142">
        <v>7.6</v>
      </c>
      <c r="I29" s="141">
        <v>27262</v>
      </c>
      <c r="J29" s="142">
        <v>8.2200000000000006</v>
      </c>
      <c r="K29" s="141">
        <v>27703</v>
      </c>
      <c r="L29" s="142">
        <v>7.94</v>
      </c>
      <c r="M29" s="130">
        <v>26732</v>
      </c>
      <c r="N29" s="62">
        <v>7.6869326171285293</v>
      </c>
      <c r="O29" s="122">
        <v>24858</v>
      </c>
      <c r="P29" s="142">
        <v>7.2346171980046403</v>
      </c>
      <c r="Q29" s="141">
        <v>3021</v>
      </c>
      <c r="R29" s="142">
        <v>0.88</v>
      </c>
      <c r="S29" s="141">
        <v>3652</v>
      </c>
      <c r="T29" s="142">
        <v>1.06</v>
      </c>
      <c r="U29" s="141">
        <v>4012</v>
      </c>
      <c r="V29" s="142">
        <v>1.21</v>
      </c>
      <c r="W29" s="143">
        <v>4321</v>
      </c>
      <c r="X29" s="142">
        <v>1.24</v>
      </c>
      <c r="Y29" s="133">
        <v>4573</v>
      </c>
      <c r="Z29" s="61">
        <v>1.3149911289139893</v>
      </c>
      <c r="AA29" s="127">
        <v>4868</v>
      </c>
      <c r="AB29" s="131">
        <v>1.41677192533135</v>
      </c>
      <c r="AC29" s="521" t="s">
        <v>39</v>
      </c>
    </row>
    <row r="30" spans="1:29" s="7" customFormat="1" ht="21.95" customHeight="1">
      <c r="A30" s="515"/>
      <c r="B30" s="15" t="s">
        <v>7</v>
      </c>
      <c r="C30" s="11">
        <v>33310</v>
      </c>
      <c r="D30" s="19">
        <v>11.67</v>
      </c>
      <c r="E30" s="129">
        <v>12528</v>
      </c>
      <c r="F30" s="131">
        <v>7.14</v>
      </c>
      <c r="G30" s="129">
        <v>13343</v>
      </c>
      <c r="H30" s="131">
        <v>7.63</v>
      </c>
      <c r="I30" s="129">
        <v>14026</v>
      </c>
      <c r="J30" s="131">
        <v>8.31</v>
      </c>
      <c r="K30" s="129">
        <v>14152</v>
      </c>
      <c r="L30" s="131">
        <v>7.96</v>
      </c>
      <c r="M30" s="130">
        <v>13839</v>
      </c>
      <c r="N30" s="61">
        <v>7.8049743387287807</v>
      </c>
      <c r="O30" s="122">
        <v>12978</v>
      </c>
      <c r="P30" s="131">
        <v>7.3988347034879096</v>
      </c>
      <c r="Q30" s="129">
        <v>1062</v>
      </c>
      <c r="R30" s="131">
        <v>0.61</v>
      </c>
      <c r="S30" s="129">
        <v>1346</v>
      </c>
      <c r="T30" s="131">
        <v>0.77</v>
      </c>
      <c r="U30" s="129">
        <v>1456</v>
      </c>
      <c r="V30" s="131">
        <v>0.86</v>
      </c>
      <c r="W30" s="132">
        <v>1632</v>
      </c>
      <c r="X30" s="131">
        <v>0.92</v>
      </c>
      <c r="Y30" s="133">
        <v>1811</v>
      </c>
      <c r="Z30" s="61">
        <v>1.0213749929502003</v>
      </c>
      <c r="AA30" s="127">
        <v>1983</v>
      </c>
      <c r="AB30" s="131">
        <v>1.1305200506254101</v>
      </c>
      <c r="AC30" s="519"/>
    </row>
    <row r="31" spans="1:29" s="7" customFormat="1" ht="21.95" customHeight="1">
      <c r="A31" s="516"/>
      <c r="B31" s="17" t="s">
        <v>5</v>
      </c>
      <c r="C31" s="25">
        <v>29378</v>
      </c>
      <c r="D31" s="26">
        <v>11.1</v>
      </c>
      <c r="E31" s="134">
        <v>12399</v>
      </c>
      <c r="F31" s="144">
        <v>7.35</v>
      </c>
      <c r="G31" s="134">
        <v>12787</v>
      </c>
      <c r="H31" s="144">
        <v>7.58</v>
      </c>
      <c r="I31" s="134">
        <v>13236</v>
      </c>
      <c r="J31" s="144">
        <v>8.1199999999999992</v>
      </c>
      <c r="K31" s="134">
        <v>13551</v>
      </c>
      <c r="L31" s="144">
        <v>7.91</v>
      </c>
      <c r="M31" s="135">
        <v>12893</v>
      </c>
      <c r="N31" s="61">
        <v>7.5641394200024639</v>
      </c>
      <c r="O31" s="145">
        <v>11880</v>
      </c>
      <c r="P31" s="131">
        <v>7.0633561643835598</v>
      </c>
      <c r="Q31" s="134">
        <v>1959</v>
      </c>
      <c r="R31" s="144">
        <v>1.1599999999999999</v>
      </c>
      <c r="S31" s="134">
        <v>2306</v>
      </c>
      <c r="T31" s="144">
        <v>1.37</v>
      </c>
      <c r="U31" s="134">
        <v>2556</v>
      </c>
      <c r="V31" s="144">
        <v>1.57</v>
      </c>
      <c r="W31" s="146">
        <v>2689</v>
      </c>
      <c r="X31" s="144">
        <v>1.57</v>
      </c>
      <c r="Y31" s="137">
        <v>2762</v>
      </c>
      <c r="Z31" s="138">
        <v>1.6204260511941988</v>
      </c>
      <c r="AA31" s="139">
        <v>2885</v>
      </c>
      <c r="AB31" s="140">
        <v>1.71530156012177</v>
      </c>
      <c r="AC31" s="520"/>
    </row>
    <row r="32" spans="1:29" s="7" customFormat="1" ht="21.95" customHeight="1">
      <c r="A32" s="514" t="s">
        <v>30</v>
      </c>
      <c r="B32" s="15" t="s">
        <v>4</v>
      </c>
      <c r="C32" s="11">
        <v>41817</v>
      </c>
      <c r="D32" s="19">
        <v>7.6</v>
      </c>
      <c r="E32" s="129">
        <v>31538</v>
      </c>
      <c r="F32" s="131">
        <v>9.16</v>
      </c>
      <c r="G32" s="129">
        <v>27604</v>
      </c>
      <c r="H32" s="131">
        <v>8.0299999999999994</v>
      </c>
      <c r="I32" s="129">
        <v>26448</v>
      </c>
      <c r="J32" s="131">
        <v>7.97</v>
      </c>
      <c r="K32" s="129">
        <v>25198</v>
      </c>
      <c r="L32" s="131">
        <v>7.22</v>
      </c>
      <c r="M32" s="130">
        <v>24772</v>
      </c>
      <c r="N32" s="62">
        <v>7.1233239110993534</v>
      </c>
      <c r="O32" s="122">
        <v>24959</v>
      </c>
      <c r="P32" s="142">
        <v>7.2640120140396602</v>
      </c>
      <c r="Q32" s="129">
        <v>2498</v>
      </c>
      <c r="R32" s="131">
        <v>0.73</v>
      </c>
      <c r="S32" s="129">
        <v>3149</v>
      </c>
      <c r="T32" s="131">
        <v>0.92</v>
      </c>
      <c r="U32" s="129">
        <v>3339</v>
      </c>
      <c r="V32" s="131">
        <v>0.96</v>
      </c>
      <c r="W32" s="132">
        <v>3600</v>
      </c>
      <c r="X32" s="131">
        <v>1.02</v>
      </c>
      <c r="Y32" s="133">
        <v>3988</v>
      </c>
      <c r="Z32" s="61">
        <v>1.146771183492016</v>
      </c>
      <c r="AA32" s="127">
        <v>4313</v>
      </c>
      <c r="AB32" s="131">
        <v>1.2552459560300115</v>
      </c>
      <c r="AC32" s="521" t="s">
        <v>14</v>
      </c>
    </row>
    <row r="33" spans="1:29" s="7" customFormat="1" ht="21.95" customHeight="1">
      <c r="A33" s="515"/>
      <c r="B33" s="15" t="s">
        <v>7</v>
      </c>
      <c r="C33" s="11">
        <v>23811</v>
      </c>
      <c r="D33" s="19">
        <v>8.34</v>
      </c>
      <c r="E33" s="129">
        <v>14984</v>
      </c>
      <c r="F33" s="131">
        <v>8.5399999999999991</v>
      </c>
      <c r="G33" s="129">
        <v>13196</v>
      </c>
      <c r="H33" s="131">
        <v>7.55</v>
      </c>
      <c r="I33" s="129">
        <v>12779</v>
      </c>
      <c r="J33" s="131">
        <v>7.57</v>
      </c>
      <c r="K33" s="129">
        <v>12485</v>
      </c>
      <c r="L33" s="131">
        <v>7.03</v>
      </c>
      <c r="M33" s="130">
        <v>12447</v>
      </c>
      <c r="N33" s="61">
        <v>7.0199086345947777</v>
      </c>
      <c r="O33" s="122">
        <v>12644</v>
      </c>
      <c r="P33" s="131">
        <v>7.2084193243104604</v>
      </c>
      <c r="Q33" s="129">
        <v>531</v>
      </c>
      <c r="R33" s="131">
        <v>0.31</v>
      </c>
      <c r="S33" s="129">
        <v>712</v>
      </c>
      <c r="T33" s="131">
        <v>0.41</v>
      </c>
      <c r="U33" s="129">
        <v>804</v>
      </c>
      <c r="V33" s="131">
        <v>0.45</v>
      </c>
      <c r="W33" s="132">
        <v>893</v>
      </c>
      <c r="X33" s="131">
        <v>0.5</v>
      </c>
      <c r="Y33" s="133">
        <v>1071</v>
      </c>
      <c r="Z33" s="61">
        <v>0.60402684563758391</v>
      </c>
      <c r="AA33" s="127">
        <v>1200</v>
      </c>
      <c r="AB33" s="131">
        <v>0.68412711081719002</v>
      </c>
      <c r="AC33" s="519"/>
    </row>
    <row r="34" spans="1:29" s="7" customFormat="1" ht="21.95" customHeight="1">
      <c r="A34" s="517"/>
      <c r="B34" s="18" t="s">
        <v>5</v>
      </c>
      <c r="C34" s="12">
        <v>18006</v>
      </c>
      <c r="D34" s="20">
        <v>6.8</v>
      </c>
      <c r="E34" s="147">
        <v>16554</v>
      </c>
      <c r="F34" s="148">
        <v>9.81</v>
      </c>
      <c r="G34" s="147">
        <v>14408</v>
      </c>
      <c r="H34" s="148">
        <v>8.5399999999999991</v>
      </c>
      <c r="I34" s="147">
        <v>13669</v>
      </c>
      <c r="J34" s="148">
        <v>8.39</v>
      </c>
      <c r="K34" s="147">
        <v>12713</v>
      </c>
      <c r="L34" s="148">
        <v>7.42</v>
      </c>
      <c r="M34" s="149">
        <v>12325</v>
      </c>
      <c r="N34" s="150">
        <v>7.2309019120088704</v>
      </c>
      <c r="O34" s="151">
        <v>12315</v>
      </c>
      <c r="P34" s="152">
        <v>7.3219891552511402</v>
      </c>
      <c r="Q34" s="153">
        <v>1967</v>
      </c>
      <c r="R34" s="152">
        <v>1.1499999999999999</v>
      </c>
      <c r="S34" s="153">
        <v>2437</v>
      </c>
      <c r="T34" s="152">
        <v>1.45</v>
      </c>
      <c r="U34" s="153">
        <v>2535</v>
      </c>
      <c r="V34" s="152">
        <v>1.48</v>
      </c>
      <c r="W34" s="154">
        <v>2707</v>
      </c>
      <c r="X34" s="152">
        <v>1.58</v>
      </c>
      <c r="Y34" s="155">
        <v>2917</v>
      </c>
      <c r="Z34" s="150">
        <v>1.7113623429882252</v>
      </c>
      <c r="AA34" s="156">
        <v>3113</v>
      </c>
      <c r="AB34" s="152">
        <v>1.8508609208523603</v>
      </c>
      <c r="AC34" s="522"/>
    </row>
    <row r="35" spans="1:29" s="54" customFormat="1" ht="12">
      <c r="A35" s="86" t="s">
        <v>57</v>
      </c>
      <c r="B35" s="66"/>
      <c r="C35" s="66"/>
      <c r="D35" s="66"/>
      <c r="E35" s="66"/>
      <c r="F35" s="66"/>
      <c r="G35" s="69"/>
      <c r="H35" s="64"/>
      <c r="I35" s="64"/>
      <c r="J35" s="64"/>
      <c r="K35" s="64"/>
      <c r="L35" s="64"/>
      <c r="M35" s="94"/>
      <c r="AC35" s="87" t="s">
        <v>52</v>
      </c>
    </row>
    <row r="36" spans="1:29" s="54" customFormat="1" ht="26.25" customHeight="1">
      <c r="A36" s="509" t="s">
        <v>67</v>
      </c>
      <c r="B36" s="509"/>
      <c r="C36" s="509"/>
      <c r="D36" s="509"/>
      <c r="E36" s="509"/>
      <c r="F36" s="509"/>
      <c r="G36" s="509"/>
      <c r="H36" s="509"/>
      <c r="I36" s="509"/>
      <c r="J36" s="509"/>
      <c r="K36" s="65"/>
      <c r="L36" s="65"/>
      <c r="M36" s="93"/>
      <c r="Z36" s="511" t="s">
        <v>56</v>
      </c>
      <c r="AA36" s="511"/>
      <c r="AB36" s="511"/>
      <c r="AC36" s="511"/>
    </row>
    <row r="37" spans="1:29" s="54" customFormat="1" ht="12" customHeight="1">
      <c r="A37" s="47"/>
      <c r="B37" s="52"/>
      <c r="C37" s="53"/>
      <c r="D37" s="53"/>
      <c r="E37" s="53"/>
      <c r="F37" s="53"/>
      <c r="M37" s="37"/>
      <c r="AC37" s="37"/>
    </row>
    <row r="38" spans="1:29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</sheetData>
  <mergeCells count="39">
    <mergeCell ref="AC23:AC25"/>
    <mergeCell ref="A29:A31"/>
    <mergeCell ref="AC26:AC28"/>
    <mergeCell ref="A14:A16"/>
    <mergeCell ref="A17:A19"/>
    <mergeCell ref="A20:A22"/>
    <mergeCell ref="A23:A25"/>
    <mergeCell ref="A26:A28"/>
    <mergeCell ref="A2:P2"/>
    <mergeCell ref="Q2:AC2"/>
    <mergeCell ref="A8:A10"/>
    <mergeCell ref="Q3:AC3"/>
    <mergeCell ref="O5:P5"/>
    <mergeCell ref="A5:B7"/>
    <mergeCell ref="I5:J5"/>
    <mergeCell ref="M5:N5"/>
    <mergeCell ref="C5:D5"/>
    <mergeCell ref="G5:H5"/>
    <mergeCell ref="E5:F5"/>
    <mergeCell ref="AC5:AC7"/>
    <mergeCell ref="K5:L5"/>
    <mergeCell ref="AA5:AB5"/>
    <mergeCell ref="Q5:R5"/>
    <mergeCell ref="A36:J36"/>
    <mergeCell ref="A3:P3"/>
    <mergeCell ref="Z36:AC36"/>
    <mergeCell ref="W5:X5"/>
    <mergeCell ref="U5:V5"/>
    <mergeCell ref="A11:A13"/>
    <mergeCell ref="Y5:Z5"/>
    <mergeCell ref="S5:T5"/>
    <mergeCell ref="A32:A34"/>
    <mergeCell ref="AC8:AC10"/>
    <mergeCell ref="AC11:AC13"/>
    <mergeCell ref="AC14:AC16"/>
    <mergeCell ref="AC17:AC19"/>
    <mergeCell ref="AC29:AC31"/>
    <mergeCell ref="AC32:AC34"/>
    <mergeCell ref="AC20:AC22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0" pageOrder="overThenDown" orientation="portrait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3"/>
  <sheetViews>
    <sheetView view="pageBreakPreview" zoomScaleNormal="70" zoomScaleSheetLayoutView="100" workbookViewId="0">
      <selection activeCell="D10" sqref="D10"/>
    </sheetView>
  </sheetViews>
  <sheetFormatPr defaultRowHeight="13.5"/>
  <cols>
    <col min="1" max="1" width="10.77734375" style="1" customWidth="1"/>
    <col min="2" max="2" width="17.77734375" style="1" customWidth="1"/>
    <col min="3" max="4" width="18.33203125" style="1" customWidth="1"/>
    <col min="5" max="5" width="18.44140625" style="1" customWidth="1"/>
    <col min="6" max="9" width="18.21875" style="1" customWidth="1"/>
    <col min="10" max="10" width="10.77734375" style="1" customWidth="1"/>
    <col min="11" max="12" width="8.88671875" style="1"/>
    <col min="13" max="13" width="8.33203125" style="1" customWidth="1"/>
    <col min="14" max="16384" width="8.88671875" style="1"/>
  </cols>
  <sheetData>
    <row r="1" spans="1:10" s="5" customFormat="1" ht="27.75" customHeight="1">
      <c r="A1" s="167" t="s">
        <v>305</v>
      </c>
      <c r="B1" s="70"/>
      <c r="C1" s="70"/>
      <c r="D1" s="70"/>
      <c r="E1" s="215" t="s">
        <v>308</v>
      </c>
      <c r="F1" s="167" t="s">
        <v>306</v>
      </c>
      <c r="G1" s="70"/>
      <c r="H1" s="70"/>
      <c r="I1" s="71"/>
      <c r="J1" s="166" t="s">
        <v>307</v>
      </c>
    </row>
    <row r="2" spans="1:10" s="31" customFormat="1" ht="30" customHeight="1">
      <c r="A2" s="543" t="s">
        <v>177</v>
      </c>
      <c r="B2" s="543"/>
      <c r="C2" s="543"/>
      <c r="D2" s="543"/>
      <c r="E2" s="543"/>
      <c r="F2" s="543" t="s">
        <v>178</v>
      </c>
      <c r="G2" s="543"/>
      <c r="H2" s="543"/>
      <c r="I2" s="543"/>
      <c r="J2" s="543"/>
    </row>
    <row r="3" spans="1:10" s="72" customFormat="1" ht="39.75" customHeight="1">
      <c r="A3" s="492" t="s">
        <v>41</v>
      </c>
      <c r="B3" s="492"/>
      <c r="C3" s="492"/>
      <c r="D3" s="492"/>
      <c r="E3" s="492"/>
      <c r="F3" s="492" t="s">
        <v>179</v>
      </c>
      <c r="G3" s="492"/>
      <c r="H3" s="492"/>
      <c r="I3" s="492"/>
      <c r="J3" s="492"/>
    </row>
    <row r="4" spans="1:10" s="35" customFormat="1" ht="19.5" customHeight="1">
      <c r="A4" s="47" t="s">
        <v>62</v>
      </c>
      <c r="B4" s="96"/>
      <c r="C4" s="96"/>
      <c r="E4" s="157" t="s">
        <v>44</v>
      </c>
      <c r="F4" s="47" t="s">
        <v>62</v>
      </c>
      <c r="G4" s="96"/>
      <c r="H4" s="38"/>
      <c r="J4" s="108" t="s">
        <v>44</v>
      </c>
    </row>
    <row r="5" spans="1:10" s="22" customFormat="1" ht="30" customHeight="1">
      <c r="A5" s="549" t="s">
        <v>97</v>
      </c>
      <c r="B5" s="255"/>
      <c r="C5" s="256" t="s">
        <v>310</v>
      </c>
      <c r="D5" s="257"/>
      <c r="E5" s="547" t="s">
        <v>111</v>
      </c>
      <c r="F5" s="548"/>
      <c r="G5" s="548"/>
      <c r="H5" s="258" t="s">
        <v>112</v>
      </c>
      <c r="I5" s="258" t="s">
        <v>96</v>
      </c>
      <c r="J5" s="544" t="s">
        <v>113</v>
      </c>
    </row>
    <row r="6" spans="1:10" s="22" customFormat="1" ht="30" customHeight="1">
      <c r="A6" s="531"/>
      <c r="B6" s="250"/>
      <c r="C6" s="214" t="s">
        <v>114</v>
      </c>
      <c r="D6" s="251" t="s">
        <v>115</v>
      </c>
      <c r="E6" s="250"/>
      <c r="F6" s="253" t="s">
        <v>114</v>
      </c>
      <c r="G6" s="254" t="s">
        <v>115</v>
      </c>
      <c r="H6" s="30"/>
      <c r="I6" s="30"/>
      <c r="J6" s="545"/>
    </row>
    <row r="7" spans="1:10" s="22" customFormat="1" ht="30" customHeight="1">
      <c r="A7" s="550"/>
      <c r="B7" s="249"/>
      <c r="C7" s="185" t="s">
        <v>0</v>
      </c>
      <c r="D7" s="252" t="s">
        <v>1</v>
      </c>
      <c r="E7" s="161"/>
      <c r="F7" s="259" t="s">
        <v>116</v>
      </c>
      <c r="G7" s="185" t="s">
        <v>117</v>
      </c>
      <c r="H7" s="185" t="s">
        <v>58</v>
      </c>
      <c r="I7" s="185" t="s">
        <v>59</v>
      </c>
      <c r="J7" s="546"/>
    </row>
    <row r="8" spans="1:10" s="46" customFormat="1" ht="99.95" customHeight="1">
      <c r="A8" s="244" t="s">
        <v>129</v>
      </c>
      <c r="B8" s="653">
        <v>1841</v>
      </c>
      <c r="C8" s="654">
        <v>941</v>
      </c>
      <c r="D8" s="654">
        <v>900</v>
      </c>
      <c r="E8" s="655">
        <v>814</v>
      </c>
      <c r="F8" s="653">
        <v>430</v>
      </c>
      <c r="G8" s="654">
        <v>369</v>
      </c>
      <c r="H8" s="654">
        <v>1152</v>
      </c>
      <c r="I8" s="655">
        <v>384</v>
      </c>
      <c r="J8" s="244" t="s">
        <v>129</v>
      </c>
    </row>
    <row r="9" spans="1:10" s="46" customFormat="1" ht="99.95" customHeight="1">
      <c r="A9" s="246" t="s">
        <v>135</v>
      </c>
      <c r="B9" s="333">
        <v>1970</v>
      </c>
      <c r="C9" s="184">
        <v>996</v>
      </c>
      <c r="D9" s="184">
        <v>974</v>
      </c>
      <c r="E9" s="334">
        <v>775</v>
      </c>
      <c r="F9" s="333">
        <v>409</v>
      </c>
      <c r="G9" s="184">
        <v>366</v>
      </c>
      <c r="H9" s="184">
        <v>1274</v>
      </c>
      <c r="I9" s="334">
        <v>441</v>
      </c>
      <c r="J9" s="246" t="s">
        <v>135</v>
      </c>
    </row>
    <row r="10" spans="1:10" s="46" customFormat="1" ht="99.95" customHeight="1">
      <c r="A10" s="246" t="s">
        <v>136</v>
      </c>
      <c r="B10" s="333">
        <v>1826</v>
      </c>
      <c r="C10" s="184">
        <v>890</v>
      </c>
      <c r="D10" s="184">
        <v>936</v>
      </c>
      <c r="E10" s="334">
        <v>727</v>
      </c>
      <c r="F10" s="333">
        <v>354</v>
      </c>
      <c r="G10" s="184">
        <v>373</v>
      </c>
      <c r="H10" s="184">
        <v>1047</v>
      </c>
      <c r="I10" s="334">
        <v>447</v>
      </c>
      <c r="J10" s="246" t="s">
        <v>136</v>
      </c>
    </row>
    <row r="11" spans="1:10" s="361" customFormat="1" ht="99.95" customHeight="1">
      <c r="A11" s="246" t="s">
        <v>410</v>
      </c>
      <c r="B11" s="333">
        <v>1584</v>
      </c>
      <c r="C11" s="184">
        <v>807</v>
      </c>
      <c r="D11" s="184">
        <v>777</v>
      </c>
      <c r="E11" s="334">
        <v>754</v>
      </c>
      <c r="F11" s="333">
        <v>403</v>
      </c>
      <c r="G11" s="184">
        <v>351</v>
      </c>
      <c r="H11" s="184">
        <v>927</v>
      </c>
      <c r="I11" s="334">
        <v>424</v>
      </c>
      <c r="J11" s="246" t="s">
        <v>410</v>
      </c>
    </row>
    <row r="12" spans="1:10" s="105" customFormat="1" ht="99.95" customHeight="1">
      <c r="A12" s="217" t="s">
        <v>429</v>
      </c>
      <c r="B12" s="669">
        <v>935</v>
      </c>
      <c r="C12" s="670">
        <v>469</v>
      </c>
      <c r="D12" s="670">
        <v>466</v>
      </c>
      <c r="E12" s="670">
        <v>1415</v>
      </c>
      <c r="F12" s="670">
        <v>704</v>
      </c>
      <c r="G12" s="670">
        <v>711</v>
      </c>
      <c r="H12" s="670">
        <v>918</v>
      </c>
      <c r="I12" s="671">
        <v>381</v>
      </c>
      <c r="J12" s="217" t="s">
        <v>429</v>
      </c>
    </row>
    <row r="13" spans="1:10" s="36" customFormat="1" ht="15.75" customHeight="1">
      <c r="A13" s="97" t="s">
        <v>309</v>
      </c>
      <c r="B13" s="83"/>
      <c r="C13" s="83"/>
      <c r="D13" s="83"/>
      <c r="E13" s="83"/>
      <c r="F13" s="83"/>
      <c r="G13" s="83"/>
      <c r="H13" s="83"/>
      <c r="I13" s="541" t="s">
        <v>311</v>
      </c>
      <c r="J13" s="542"/>
    </row>
  </sheetData>
  <mergeCells count="8">
    <mergeCell ref="I13:J13"/>
    <mergeCell ref="A2:E2"/>
    <mergeCell ref="A3:E3"/>
    <mergeCell ref="J5:J7"/>
    <mergeCell ref="E5:G5"/>
    <mergeCell ref="A5:A7"/>
    <mergeCell ref="F2:J2"/>
    <mergeCell ref="F3:J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3" fitToWidth="0" pageOrder="overThenDown" orientation="portrait" r:id="rId1"/>
  <headerFooter alignWithMargins="0"/>
  <colBreaks count="1" manualBreakCount="1">
    <brk id="5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Z18"/>
  <sheetViews>
    <sheetView view="pageBreakPreview" zoomScaleNormal="85" zoomScaleSheetLayoutView="100" workbookViewId="0">
      <selection activeCell="F8" sqref="F8"/>
    </sheetView>
  </sheetViews>
  <sheetFormatPr defaultRowHeight="13.5"/>
  <cols>
    <col min="1" max="1" width="8.77734375" style="75" customWidth="1"/>
    <col min="2" max="2" width="6.6640625" style="75" customWidth="1"/>
    <col min="3" max="3" width="7.6640625" style="75" customWidth="1"/>
    <col min="4" max="4" width="7.109375" style="75" customWidth="1"/>
    <col min="5" max="5" width="6.5546875" style="75" customWidth="1"/>
    <col min="6" max="6" width="7.5546875" style="75" customWidth="1"/>
    <col min="7" max="7" width="7.44140625" style="75" customWidth="1"/>
    <col min="8" max="8" width="6.5546875" style="75" customWidth="1"/>
    <col min="9" max="10" width="6.109375" style="75" customWidth="1"/>
    <col min="11" max="11" width="6.5546875" style="75" customWidth="1"/>
    <col min="12" max="13" width="6.109375" style="75" customWidth="1"/>
    <col min="14" max="14" width="6.5546875" style="75" customWidth="1"/>
    <col min="15" max="16" width="6.109375" style="75" customWidth="1"/>
    <col min="17" max="17" width="6.5546875" style="75" customWidth="1"/>
    <col min="18" max="19" width="6.109375" style="75" customWidth="1"/>
    <col min="20" max="20" width="6.5546875" style="75" customWidth="1"/>
    <col min="21" max="22" width="6.109375" style="75" customWidth="1"/>
    <col min="23" max="23" width="6.5546875" style="75" customWidth="1"/>
    <col min="24" max="25" width="6.109375" style="75" customWidth="1"/>
    <col min="26" max="26" width="8.77734375" style="75" customWidth="1"/>
    <col min="27" max="256" width="8.88671875" style="75"/>
    <col min="257" max="257" width="3.77734375" style="75" customWidth="1"/>
    <col min="258" max="259" width="5.77734375" style="75" customWidth="1"/>
    <col min="260" max="260" width="3.77734375" style="75" customWidth="1"/>
    <col min="261" max="262" width="5.77734375" style="75" customWidth="1"/>
    <col min="263" max="263" width="3.77734375" style="75" customWidth="1"/>
    <col min="264" max="265" width="5.5546875" style="75" customWidth="1"/>
    <col min="266" max="280" width="3.88671875" style="75" customWidth="1"/>
    <col min="281" max="512" width="8.88671875" style="75"/>
    <col min="513" max="513" width="3.77734375" style="75" customWidth="1"/>
    <col min="514" max="515" width="5.77734375" style="75" customWidth="1"/>
    <col min="516" max="516" width="3.77734375" style="75" customWidth="1"/>
    <col min="517" max="518" width="5.77734375" style="75" customWidth="1"/>
    <col min="519" max="519" width="3.77734375" style="75" customWidth="1"/>
    <col min="520" max="521" width="5.5546875" style="75" customWidth="1"/>
    <col min="522" max="536" width="3.88671875" style="75" customWidth="1"/>
    <col min="537" max="768" width="8.88671875" style="75"/>
    <col min="769" max="769" width="3.77734375" style="75" customWidth="1"/>
    <col min="770" max="771" width="5.77734375" style="75" customWidth="1"/>
    <col min="772" max="772" width="3.77734375" style="75" customWidth="1"/>
    <col min="773" max="774" width="5.77734375" style="75" customWidth="1"/>
    <col min="775" max="775" width="3.77734375" style="75" customWidth="1"/>
    <col min="776" max="777" width="5.5546875" style="75" customWidth="1"/>
    <col min="778" max="792" width="3.88671875" style="75" customWidth="1"/>
    <col min="793" max="1024" width="8.88671875" style="75"/>
    <col min="1025" max="1025" width="3.77734375" style="75" customWidth="1"/>
    <col min="1026" max="1027" width="5.77734375" style="75" customWidth="1"/>
    <col min="1028" max="1028" width="3.77734375" style="75" customWidth="1"/>
    <col min="1029" max="1030" width="5.77734375" style="75" customWidth="1"/>
    <col min="1031" max="1031" width="3.77734375" style="75" customWidth="1"/>
    <col min="1032" max="1033" width="5.5546875" style="75" customWidth="1"/>
    <col min="1034" max="1048" width="3.88671875" style="75" customWidth="1"/>
    <col min="1049" max="1280" width="8.88671875" style="75"/>
    <col min="1281" max="1281" width="3.77734375" style="75" customWidth="1"/>
    <col min="1282" max="1283" width="5.77734375" style="75" customWidth="1"/>
    <col min="1284" max="1284" width="3.77734375" style="75" customWidth="1"/>
    <col min="1285" max="1286" width="5.77734375" style="75" customWidth="1"/>
    <col min="1287" max="1287" width="3.77734375" style="75" customWidth="1"/>
    <col min="1288" max="1289" width="5.5546875" style="75" customWidth="1"/>
    <col min="1290" max="1304" width="3.88671875" style="75" customWidth="1"/>
    <col min="1305" max="1536" width="8.88671875" style="75"/>
    <col min="1537" max="1537" width="3.77734375" style="75" customWidth="1"/>
    <col min="1538" max="1539" width="5.77734375" style="75" customWidth="1"/>
    <col min="1540" max="1540" width="3.77734375" style="75" customWidth="1"/>
    <col min="1541" max="1542" width="5.77734375" style="75" customWidth="1"/>
    <col min="1543" max="1543" width="3.77734375" style="75" customWidth="1"/>
    <col min="1544" max="1545" width="5.5546875" style="75" customWidth="1"/>
    <col min="1546" max="1560" width="3.88671875" style="75" customWidth="1"/>
    <col min="1561" max="1792" width="8.88671875" style="75"/>
    <col min="1793" max="1793" width="3.77734375" style="75" customWidth="1"/>
    <col min="1794" max="1795" width="5.77734375" style="75" customWidth="1"/>
    <col min="1796" max="1796" width="3.77734375" style="75" customWidth="1"/>
    <col min="1797" max="1798" width="5.77734375" style="75" customWidth="1"/>
    <col min="1799" max="1799" width="3.77734375" style="75" customWidth="1"/>
    <col min="1800" max="1801" width="5.5546875" style="75" customWidth="1"/>
    <col min="1802" max="1816" width="3.88671875" style="75" customWidth="1"/>
    <col min="1817" max="2048" width="8.88671875" style="75"/>
    <col min="2049" max="2049" width="3.77734375" style="75" customWidth="1"/>
    <col min="2050" max="2051" width="5.77734375" style="75" customWidth="1"/>
    <col min="2052" max="2052" width="3.77734375" style="75" customWidth="1"/>
    <col min="2053" max="2054" width="5.77734375" style="75" customWidth="1"/>
    <col min="2055" max="2055" width="3.77734375" style="75" customWidth="1"/>
    <col min="2056" max="2057" width="5.5546875" style="75" customWidth="1"/>
    <col min="2058" max="2072" width="3.88671875" style="75" customWidth="1"/>
    <col min="2073" max="2304" width="8.88671875" style="75"/>
    <col min="2305" max="2305" width="3.77734375" style="75" customWidth="1"/>
    <col min="2306" max="2307" width="5.77734375" style="75" customWidth="1"/>
    <col min="2308" max="2308" width="3.77734375" style="75" customWidth="1"/>
    <col min="2309" max="2310" width="5.77734375" style="75" customWidth="1"/>
    <col min="2311" max="2311" width="3.77734375" style="75" customWidth="1"/>
    <col min="2312" max="2313" width="5.5546875" style="75" customWidth="1"/>
    <col min="2314" max="2328" width="3.88671875" style="75" customWidth="1"/>
    <col min="2329" max="2560" width="8.88671875" style="75"/>
    <col min="2561" max="2561" width="3.77734375" style="75" customWidth="1"/>
    <col min="2562" max="2563" width="5.77734375" style="75" customWidth="1"/>
    <col min="2564" max="2564" width="3.77734375" style="75" customWidth="1"/>
    <col min="2565" max="2566" width="5.77734375" style="75" customWidth="1"/>
    <col min="2567" max="2567" width="3.77734375" style="75" customWidth="1"/>
    <col min="2568" max="2569" width="5.5546875" style="75" customWidth="1"/>
    <col min="2570" max="2584" width="3.88671875" style="75" customWidth="1"/>
    <col min="2585" max="2816" width="8.88671875" style="75"/>
    <col min="2817" max="2817" width="3.77734375" style="75" customWidth="1"/>
    <col min="2818" max="2819" width="5.77734375" style="75" customWidth="1"/>
    <col min="2820" max="2820" width="3.77734375" style="75" customWidth="1"/>
    <col min="2821" max="2822" width="5.77734375" style="75" customWidth="1"/>
    <col min="2823" max="2823" width="3.77734375" style="75" customWidth="1"/>
    <col min="2824" max="2825" width="5.5546875" style="75" customWidth="1"/>
    <col min="2826" max="2840" width="3.88671875" style="75" customWidth="1"/>
    <col min="2841" max="3072" width="8.88671875" style="75"/>
    <col min="3073" max="3073" width="3.77734375" style="75" customWidth="1"/>
    <col min="3074" max="3075" width="5.77734375" style="75" customWidth="1"/>
    <col min="3076" max="3076" width="3.77734375" style="75" customWidth="1"/>
    <col min="3077" max="3078" width="5.77734375" style="75" customWidth="1"/>
    <col min="3079" max="3079" width="3.77734375" style="75" customWidth="1"/>
    <col min="3080" max="3081" width="5.5546875" style="75" customWidth="1"/>
    <col min="3082" max="3096" width="3.88671875" style="75" customWidth="1"/>
    <col min="3097" max="3328" width="8.88671875" style="75"/>
    <col min="3329" max="3329" width="3.77734375" style="75" customWidth="1"/>
    <col min="3330" max="3331" width="5.77734375" style="75" customWidth="1"/>
    <col min="3332" max="3332" width="3.77734375" style="75" customWidth="1"/>
    <col min="3333" max="3334" width="5.77734375" style="75" customWidth="1"/>
    <col min="3335" max="3335" width="3.77734375" style="75" customWidth="1"/>
    <col min="3336" max="3337" width="5.5546875" style="75" customWidth="1"/>
    <col min="3338" max="3352" width="3.88671875" style="75" customWidth="1"/>
    <col min="3353" max="3584" width="8.88671875" style="75"/>
    <col min="3585" max="3585" width="3.77734375" style="75" customWidth="1"/>
    <col min="3586" max="3587" width="5.77734375" style="75" customWidth="1"/>
    <col min="3588" max="3588" width="3.77734375" style="75" customWidth="1"/>
    <col min="3589" max="3590" width="5.77734375" style="75" customWidth="1"/>
    <col min="3591" max="3591" width="3.77734375" style="75" customWidth="1"/>
    <col min="3592" max="3593" width="5.5546875" style="75" customWidth="1"/>
    <col min="3594" max="3608" width="3.88671875" style="75" customWidth="1"/>
    <col min="3609" max="3840" width="8.88671875" style="75"/>
    <col min="3841" max="3841" width="3.77734375" style="75" customWidth="1"/>
    <col min="3842" max="3843" width="5.77734375" style="75" customWidth="1"/>
    <col min="3844" max="3844" width="3.77734375" style="75" customWidth="1"/>
    <col min="3845" max="3846" width="5.77734375" style="75" customWidth="1"/>
    <col min="3847" max="3847" width="3.77734375" style="75" customWidth="1"/>
    <col min="3848" max="3849" width="5.5546875" style="75" customWidth="1"/>
    <col min="3850" max="3864" width="3.88671875" style="75" customWidth="1"/>
    <col min="3865" max="4096" width="8.88671875" style="75"/>
    <col min="4097" max="4097" width="3.77734375" style="75" customWidth="1"/>
    <col min="4098" max="4099" width="5.77734375" style="75" customWidth="1"/>
    <col min="4100" max="4100" width="3.77734375" style="75" customWidth="1"/>
    <col min="4101" max="4102" width="5.77734375" style="75" customWidth="1"/>
    <col min="4103" max="4103" width="3.77734375" style="75" customWidth="1"/>
    <col min="4104" max="4105" width="5.5546875" style="75" customWidth="1"/>
    <col min="4106" max="4120" width="3.88671875" style="75" customWidth="1"/>
    <col min="4121" max="4352" width="8.88671875" style="75"/>
    <col min="4353" max="4353" width="3.77734375" style="75" customWidth="1"/>
    <col min="4354" max="4355" width="5.77734375" style="75" customWidth="1"/>
    <col min="4356" max="4356" width="3.77734375" style="75" customWidth="1"/>
    <col min="4357" max="4358" width="5.77734375" style="75" customWidth="1"/>
    <col min="4359" max="4359" width="3.77734375" style="75" customWidth="1"/>
    <col min="4360" max="4361" width="5.5546875" style="75" customWidth="1"/>
    <col min="4362" max="4376" width="3.88671875" style="75" customWidth="1"/>
    <col min="4377" max="4608" width="8.88671875" style="75"/>
    <col min="4609" max="4609" width="3.77734375" style="75" customWidth="1"/>
    <col min="4610" max="4611" width="5.77734375" style="75" customWidth="1"/>
    <col min="4612" max="4612" width="3.77734375" style="75" customWidth="1"/>
    <col min="4613" max="4614" width="5.77734375" style="75" customWidth="1"/>
    <col min="4615" max="4615" width="3.77734375" style="75" customWidth="1"/>
    <col min="4616" max="4617" width="5.5546875" style="75" customWidth="1"/>
    <col min="4618" max="4632" width="3.88671875" style="75" customWidth="1"/>
    <col min="4633" max="4864" width="8.88671875" style="75"/>
    <col min="4865" max="4865" width="3.77734375" style="75" customWidth="1"/>
    <col min="4866" max="4867" width="5.77734375" style="75" customWidth="1"/>
    <col min="4868" max="4868" width="3.77734375" style="75" customWidth="1"/>
    <col min="4869" max="4870" width="5.77734375" style="75" customWidth="1"/>
    <col min="4871" max="4871" width="3.77734375" style="75" customWidth="1"/>
    <col min="4872" max="4873" width="5.5546875" style="75" customWidth="1"/>
    <col min="4874" max="4888" width="3.88671875" style="75" customWidth="1"/>
    <col min="4889" max="5120" width="8.88671875" style="75"/>
    <col min="5121" max="5121" width="3.77734375" style="75" customWidth="1"/>
    <col min="5122" max="5123" width="5.77734375" style="75" customWidth="1"/>
    <col min="5124" max="5124" width="3.77734375" style="75" customWidth="1"/>
    <col min="5125" max="5126" width="5.77734375" style="75" customWidth="1"/>
    <col min="5127" max="5127" width="3.77734375" style="75" customWidth="1"/>
    <col min="5128" max="5129" width="5.5546875" style="75" customWidth="1"/>
    <col min="5130" max="5144" width="3.88671875" style="75" customWidth="1"/>
    <col min="5145" max="5376" width="8.88671875" style="75"/>
    <col min="5377" max="5377" width="3.77734375" style="75" customWidth="1"/>
    <col min="5378" max="5379" width="5.77734375" style="75" customWidth="1"/>
    <col min="5380" max="5380" width="3.77734375" style="75" customWidth="1"/>
    <col min="5381" max="5382" width="5.77734375" style="75" customWidth="1"/>
    <col min="5383" max="5383" width="3.77734375" style="75" customWidth="1"/>
    <col min="5384" max="5385" width="5.5546875" style="75" customWidth="1"/>
    <col min="5386" max="5400" width="3.88671875" style="75" customWidth="1"/>
    <col min="5401" max="5632" width="8.88671875" style="75"/>
    <col min="5633" max="5633" width="3.77734375" style="75" customWidth="1"/>
    <col min="5634" max="5635" width="5.77734375" style="75" customWidth="1"/>
    <col min="5636" max="5636" width="3.77734375" style="75" customWidth="1"/>
    <col min="5637" max="5638" width="5.77734375" style="75" customWidth="1"/>
    <col min="5639" max="5639" width="3.77734375" style="75" customWidth="1"/>
    <col min="5640" max="5641" width="5.5546875" style="75" customWidth="1"/>
    <col min="5642" max="5656" width="3.88671875" style="75" customWidth="1"/>
    <col min="5657" max="5888" width="8.88671875" style="75"/>
    <col min="5889" max="5889" width="3.77734375" style="75" customWidth="1"/>
    <col min="5890" max="5891" width="5.77734375" style="75" customWidth="1"/>
    <col min="5892" max="5892" width="3.77734375" style="75" customWidth="1"/>
    <col min="5893" max="5894" width="5.77734375" style="75" customWidth="1"/>
    <col min="5895" max="5895" width="3.77734375" style="75" customWidth="1"/>
    <col min="5896" max="5897" width="5.5546875" style="75" customWidth="1"/>
    <col min="5898" max="5912" width="3.88671875" style="75" customWidth="1"/>
    <col min="5913" max="6144" width="8.88671875" style="75"/>
    <col min="6145" max="6145" width="3.77734375" style="75" customWidth="1"/>
    <col min="6146" max="6147" width="5.77734375" style="75" customWidth="1"/>
    <col min="6148" max="6148" width="3.77734375" style="75" customWidth="1"/>
    <col min="6149" max="6150" width="5.77734375" style="75" customWidth="1"/>
    <col min="6151" max="6151" width="3.77734375" style="75" customWidth="1"/>
    <col min="6152" max="6153" width="5.5546875" style="75" customWidth="1"/>
    <col min="6154" max="6168" width="3.88671875" style="75" customWidth="1"/>
    <col min="6169" max="6400" width="8.88671875" style="75"/>
    <col min="6401" max="6401" width="3.77734375" style="75" customWidth="1"/>
    <col min="6402" max="6403" width="5.77734375" style="75" customWidth="1"/>
    <col min="6404" max="6404" width="3.77734375" style="75" customWidth="1"/>
    <col min="6405" max="6406" width="5.77734375" style="75" customWidth="1"/>
    <col min="6407" max="6407" width="3.77734375" style="75" customWidth="1"/>
    <col min="6408" max="6409" width="5.5546875" style="75" customWidth="1"/>
    <col min="6410" max="6424" width="3.88671875" style="75" customWidth="1"/>
    <col min="6425" max="6656" width="8.88671875" style="75"/>
    <col min="6657" max="6657" width="3.77734375" style="75" customWidth="1"/>
    <col min="6658" max="6659" width="5.77734375" style="75" customWidth="1"/>
    <col min="6660" max="6660" width="3.77734375" style="75" customWidth="1"/>
    <col min="6661" max="6662" width="5.77734375" style="75" customWidth="1"/>
    <col min="6663" max="6663" width="3.77734375" style="75" customWidth="1"/>
    <col min="6664" max="6665" width="5.5546875" style="75" customWidth="1"/>
    <col min="6666" max="6680" width="3.88671875" style="75" customWidth="1"/>
    <col min="6681" max="6912" width="8.88671875" style="75"/>
    <col min="6913" max="6913" width="3.77734375" style="75" customWidth="1"/>
    <col min="6914" max="6915" width="5.77734375" style="75" customWidth="1"/>
    <col min="6916" max="6916" width="3.77734375" style="75" customWidth="1"/>
    <col min="6917" max="6918" width="5.77734375" style="75" customWidth="1"/>
    <col min="6919" max="6919" width="3.77734375" style="75" customWidth="1"/>
    <col min="6920" max="6921" width="5.5546875" style="75" customWidth="1"/>
    <col min="6922" max="6936" width="3.88671875" style="75" customWidth="1"/>
    <col min="6937" max="7168" width="8.88671875" style="75"/>
    <col min="7169" max="7169" width="3.77734375" style="75" customWidth="1"/>
    <col min="7170" max="7171" width="5.77734375" style="75" customWidth="1"/>
    <col min="7172" max="7172" width="3.77734375" style="75" customWidth="1"/>
    <col min="7173" max="7174" width="5.77734375" style="75" customWidth="1"/>
    <col min="7175" max="7175" width="3.77734375" style="75" customWidth="1"/>
    <col min="7176" max="7177" width="5.5546875" style="75" customWidth="1"/>
    <col min="7178" max="7192" width="3.88671875" style="75" customWidth="1"/>
    <col min="7193" max="7424" width="8.88671875" style="75"/>
    <col min="7425" max="7425" width="3.77734375" style="75" customWidth="1"/>
    <col min="7426" max="7427" width="5.77734375" style="75" customWidth="1"/>
    <col min="7428" max="7428" width="3.77734375" style="75" customWidth="1"/>
    <col min="7429" max="7430" width="5.77734375" style="75" customWidth="1"/>
    <col min="7431" max="7431" width="3.77734375" style="75" customWidth="1"/>
    <col min="7432" max="7433" width="5.5546875" style="75" customWidth="1"/>
    <col min="7434" max="7448" width="3.88671875" style="75" customWidth="1"/>
    <col min="7449" max="7680" width="8.88671875" style="75"/>
    <col min="7681" max="7681" width="3.77734375" style="75" customWidth="1"/>
    <col min="7682" max="7683" width="5.77734375" style="75" customWidth="1"/>
    <col min="7684" max="7684" width="3.77734375" style="75" customWidth="1"/>
    <col min="7685" max="7686" width="5.77734375" style="75" customWidth="1"/>
    <col min="7687" max="7687" width="3.77734375" style="75" customWidth="1"/>
    <col min="7688" max="7689" width="5.5546875" style="75" customWidth="1"/>
    <col min="7690" max="7704" width="3.88671875" style="75" customWidth="1"/>
    <col min="7705" max="7936" width="8.88671875" style="75"/>
    <col min="7937" max="7937" width="3.77734375" style="75" customWidth="1"/>
    <col min="7938" max="7939" width="5.77734375" style="75" customWidth="1"/>
    <col min="7940" max="7940" width="3.77734375" style="75" customWidth="1"/>
    <col min="7941" max="7942" width="5.77734375" style="75" customWidth="1"/>
    <col min="7943" max="7943" width="3.77734375" style="75" customWidth="1"/>
    <col min="7944" max="7945" width="5.5546875" style="75" customWidth="1"/>
    <col min="7946" max="7960" width="3.88671875" style="75" customWidth="1"/>
    <col min="7961" max="8192" width="8.88671875" style="75"/>
    <col min="8193" max="8193" width="3.77734375" style="75" customWidth="1"/>
    <col min="8194" max="8195" width="5.77734375" style="75" customWidth="1"/>
    <col min="8196" max="8196" width="3.77734375" style="75" customWidth="1"/>
    <col min="8197" max="8198" width="5.77734375" style="75" customWidth="1"/>
    <col min="8199" max="8199" width="3.77734375" style="75" customWidth="1"/>
    <col min="8200" max="8201" width="5.5546875" style="75" customWidth="1"/>
    <col min="8202" max="8216" width="3.88671875" style="75" customWidth="1"/>
    <col min="8217" max="8448" width="8.88671875" style="75"/>
    <col min="8449" max="8449" width="3.77734375" style="75" customWidth="1"/>
    <col min="8450" max="8451" width="5.77734375" style="75" customWidth="1"/>
    <col min="8452" max="8452" width="3.77734375" style="75" customWidth="1"/>
    <col min="8453" max="8454" width="5.77734375" style="75" customWidth="1"/>
    <col min="8455" max="8455" width="3.77734375" style="75" customWidth="1"/>
    <col min="8456" max="8457" width="5.5546875" style="75" customWidth="1"/>
    <col min="8458" max="8472" width="3.88671875" style="75" customWidth="1"/>
    <col min="8473" max="8704" width="8.88671875" style="75"/>
    <col min="8705" max="8705" width="3.77734375" style="75" customWidth="1"/>
    <col min="8706" max="8707" width="5.77734375" style="75" customWidth="1"/>
    <col min="8708" max="8708" width="3.77734375" style="75" customWidth="1"/>
    <col min="8709" max="8710" width="5.77734375" style="75" customWidth="1"/>
    <col min="8711" max="8711" width="3.77734375" style="75" customWidth="1"/>
    <col min="8712" max="8713" width="5.5546875" style="75" customWidth="1"/>
    <col min="8714" max="8728" width="3.88671875" style="75" customWidth="1"/>
    <col min="8729" max="8960" width="8.88671875" style="75"/>
    <col min="8961" max="8961" width="3.77734375" style="75" customWidth="1"/>
    <col min="8962" max="8963" width="5.77734375" style="75" customWidth="1"/>
    <col min="8964" max="8964" width="3.77734375" style="75" customWidth="1"/>
    <col min="8965" max="8966" width="5.77734375" style="75" customWidth="1"/>
    <col min="8967" max="8967" width="3.77734375" style="75" customWidth="1"/>
    <col min="8968" max="8969" width="5.5546875" style="75" customWidth="1"/>
    <col min="8970" max="8984" width="3.88671875" style="75" customWidth="1"/>
    <col min="8985" max="9216" width="8.88671875" style="75"/>
    <col min="9217" max="9217" width="3.77734375" style="75" customWidth="1"/>
    <col min="9218" max="9219" width="5.77734375" style="75" customWidth="1"/>
    <col min="9220" max="9220" width="3.77734375" style="75" customWidth="1"/>
    <col min="9221" max="9222" width="5.77734375" style="75" customWidth="1"/>
    <col min="9223" max="9223" width="3.77734375" style="75" customWidth="1"/>
    <col min="9224" max="9225" width="5.5546875" style="75" customWidth="1"/>
    <col min="9226" max="9240" width="3.88671875" style="75" customWidth="1"/>
    <col min="9241" max="9472" width="8.88671875" style="75"/>
    <col min="9473" max="9473" width="3.77734375" style="75" customWidth="1"/>
    <col min="9474" max="9475" width="5.77734375" style="75" customWidth="1"/>
    <col min="9476" max="9476" width="3.77734375" style="75" customWidth="1"/>
    <col min="9477" max="9478" width="5.77734375" style="75" customWidth="1"/>
    <col min="9479" max="9479" width="3.77734375" style="75" customWidth="1"/>
    <col min="9480" max="9481" width="5.5546875" style="75" customWidth="1"/>
    <col min="9482" max="9496" width="3.88671875" style="75" customWidth="1"/>
    <col min="9497" max="9728" width="8.88671875" style="75"/>
    <col min="9729" max="9729" width="3.77734375" style="75" customWidth="1"/>
    <col min="9730" max="9731" width="5.77734375" style="75" customWidth="1"/>
    <col min="9732" max="9732" width="3.77734375" style="75" customWidth="1"/>
    <col min="9733" max="9734" width="5.77734375" style="75" customWidth="1"/>
    <col min="9735" max="9735" width="3.77734375" style="75" customWidth="1"/>
    <col min="9736" max="9737" width="5.5546875" style="75" customWidth="1"/>
    <col min="9738" max="9752" width="3.88671875" style="75" customWidth="1"/>
    <col min="9753" max="9984" width="8.88671875" style="75"/>
    <col min="9985" max="9985" width="3.77734375" style="75" customWidth="1"/>
    <col min="9986" max="9987" width="5.77734375" style="75" customWidth="1"/>
    <col min="9988" max="9988" width="3.77734375" style="75" customWidth="1"/>
    <col min="9989" max="9990" width="5.77734375" style="75" customWidth="1"/>
    <col min="9991" max="9991" width="3.77734375" style="75" customWidth="1"/>
    <col min="9992" max="9993" width="5.5546875" style="75" customWidth="1"/>
    <col min="9994" max="10008" width="3.88671875" style="75" customWidth="1"/>
    <col min="10009" max="10240" width="8.88671875" style="75"/>
    <col min="10241" max="10241" width="3.77734375" style="75" customWidth="1"/>
    <col min="10242" max="10243" width="5.77734375" style="75" customWidth="1"/>
    <col min="10244" max="10244" width="3.77734375" style="75" customWidth="1"/>
    <col min="10245" max="10246" width="5.77734375" style="75" customWidth="1"/>
    <col min="10247" max="10247" width="3.77734375" style="75" customWidth="1"/>
    <col min="10248" max="10249" width="5.5546875" style="75" customWidth="1"/>
    <col min="10250" max="10264" width="3.88671875" style="75" customWidth="1"/>
    <col min="10265" max="10496" width="8.88671875" style="75"/>
    <col min="10497" max="10497" width="3.77734375" style="75" customWidth="1"/>
    <col min="10498" max="10499" width="5.77734375" style="75" customWidth="1"/>
    <col min="10500" max="10500" width="3.77734375" style="75" customWidth="1"/>
    <col min="10501" max="10502" width="5.77734375" style="75" customWidth="1"/>
    <col min="10503" max="10503" width="3.77734375" style="75" customWidth="1"/>
    <col min="10504" max="10505" width="5.5546875" style="75" customWidth="1"/>
    <col min="10506" max="10520" width="3.88671875" style="75" customWidth="1"/>
    <col min="10521" max="10752" width="8.88671875" style="75"/>
    <col min="10753" max="10753" width="3.77734375" style="75" customWidth="1"/>
    <col min="10754" max="10755" width="5.77734375" style="75" customWidth="1"/>
    <col min="10756" max="10756" width="3.77734375" style="75" customWidth="1"/>
    <col min="10757" max="10758" width="5.77734375" style="75" customWidth="1"/>
    <col min="10759" max="10759" width="3.77734375" style="75" customWidth="1"/>
    <col min="10760" max="10761" width="5.5546875" style="75" customWidth="1"/>
    <col min="10762" max="10776" width="3.88671875" style="75" customWidth="1"/>
    <col min="10777" max="11008" width="8.88671875" style="75"/>
    <col min="11009" max="11009" width="3.77734375" style="75" customWidth="1"/>
    <col min="11010" max="11011" width="5.77734375" style="75" customWidth="1"/>
    <col min="11012" max="11012" width="3.77734375" style="75" customWidth="1"/>
    <col min="11013" max="11014" width="5.77734375" style="75" customWidth="1"/>
    <col min="11015" max="11015" width="3.77734375" style="75" customWidth="1"/>
    <col min="11016" max="11017" width="5.5546875" style="75" customWidth="1"/>
    <col min="11018" max="11032" width="3.88671875" style="75" customWidth="1"/>
    <col min="11033" max="11264" width="8.88671875" style="75"/>
    <col min="11265" max="11265" width="3.77734375" style="75" customWidth="1"/>
    <col min="11266" max="11267" width="5.77734375" style="75" customWidth="1"/>
    <col min="11268" max="11268" width="3.77734375" style="75" customWidth="1"/>
    <col min="11269" max="11270" width="5.77734375" style="75" customWidth="1"/>
    <col min="11271" max="11271" width="3.77734375" style="75" customWidth="1"/>
    <col min="11272" max="11273" width="5.5546875" style="75" customWidth="1"/>
    <col min="11274" max="11288" width="3.88671875" style="75" customWidth="1"/>
    <col min="11289" max="11520" width="8.88671875" style="75"/>
    <col min="11521" max="11521" width="3.77734375" style="75" customWidth="1"/>
    <col min="11522" max="11523" width="5.77734375" style="75" customWidth="1"/>
    <col min="11524" max="11524" width="3.77734375" style="75" customWidth="1"/>
    <col min="11525" max="11526" width="5.77734375" style="75" customWidth="1"/>
    <col min="11527" max="11527" width="3.77734375" style="75" customWidth="1"/>
    <col min="11528" max="11529" width="5.5546875" style="75" customWidth="1"/>
    <col min="11530" max="11544" width="3.88671875" style="75" customWidth="1"/>
    <col min="11545" max="11776" width="8.88671875" style="75"/>
    <col min="11777" max="11777" width="3.77734375" style="75" customWidth="1"/>
    <col min="11778" max="11779" width="5.77734375" style="75" customWidth="1"/>
    <col min="11780" max="11780" width="3.77734375" style="75" customWidth="1"/>
    <col min="11781" max="11782" width="5.77734375" style="75" customWidth="1"/>
    <col min="11783" max="11783" width="3.77734375" style="75" customWidth="1"/>
    <col min="11784" max="11785" width="5.5546875" style="75" customWidth="1"/>
    <col min="11786" max="11800" width="3.88671875" style="75" customWidth="1"/>
    <col min="11801" max="12032" width="8.88671875" style="75"/>
    <col min="12033" max="12033" width="3.77734375" style="75" customWidth="1"/>
    <col min="12034" max="12035" width="5.77734375" style="75" customWidth="1"/>
    <col min="12036" max="12036" width="3.77734375" style="75" customWidth="1"/>
    <col min="12037" max="12038" width="5.77734375" style="75" customWidth="1"/>
    <col min="12039" max="12039" width="3.77734375" style="75" customWidth="1"/>
    <col min="12040" max="12041" width="5.5546875" style="75" customWidth="1"/>
    <col min="12042" max="12056" width="3.88671875" style="75" customWidth="1"/>
    <col min="12057" max="12288" width="8.88671875" style="75"/>
    <col min="12289" max="12289" width="3.77734375" style="75" customWidth="1"/>
    <col min="12290" max="12291" width="5.77734375" style="75" customWidth="1"/>
    <col min="12292" max="12292" width="3.77734375" style="75" customWidth="1"/>
    <col min="12293" max="12294" width="5.77734375" style="75" customWidth="1"/>
    <col min="12295" max="12295" width="3.77734375" style="75" customWidth="1"/>
    <col min="12296" max="12297" width="5.5546875" style="75" customWidth="1"/>
    <col min="12298" max="12312" width="3.88671875" style="75" customWidth="1"/>
    <col min="12313" max="12544" width="8.88671875" style="75"/>
    <col min="12545" max="12545" width="3.77734375" style="75" customWidth="1"/>
    <col min="12546" max="12547" width="5.77734375" style="75" customWidth="1"/>
    <col min="12548" max="12548" width="3.77734375" style="75" customWidth="1"/>
    <col min="12549" max="12550" width="5.77734375" style="75" customWidth="1"/>
    <col min="12551" max="12551" width="3.77734375" style="75" customWidth="1"/>
    <col min="12552" max="12553" width="5.5546875" style="75" customWidth="1"/>
    <col min="12554" max="12568" width="3.88671875" style="75" customWidth="1"/>
    <col min="12569" max="12800" width="8.88671875" style="75"/>
    <col min="12801" max="12801" width="3.77734375" style="75" customWidth="1"/>
    <col min="12802" max="12803" width="5.77734375" style="75" customWidth="1"/>
    <col min="12804" max="12804" width="3.77734375" style="75" customWidth="1"/>
    <col min="12805" max="12806" width="5.77734375" style="75" customWidth="1"/>
    <col min="12807" max="12807" width="3.77734375" style="75" customWidth="1"/>
    <col min="12808" max="12809" width="5.5546875" style="75" customWidth="1"/>
    <col min="12810" max="12824" width="3.88671875" style="75" customWidth="1"/>
    <col min="12825" max="13056" width="8.88671875" style="75"/>
    <col min="13057" max="13057" width="3.77734375" style="75" customWidth="1"/>
    <col min="13058" max="13059" width="5.77734375" style="75" customWidth="1"/>
    <col min="13060" max="13060" width="3.77734375" style="75" customWidth="1"/>
    <col min="13061" max="13062" width="5.77734375" style="75" customWidth="1"/>
    <col min="13063" max="13063" width="3.77734375" style="75" customWidth="1"/>
    <col min="13064" max="13065" width="5.5546875" style="75" customWidth="1"/>
    <col min="13066" max="13080" width="3.88671875" style="75" customWidth="1"/>
    <col min="13081" max="13312" width="8.88671875" style="75"/>
    <col min="13313" max="13313" width="3.77734375" style="75" customWidth="1"/>
    <col min="13314" max="13315" width="5.77734375" style="75" customWidth="1"/>
    <col min="13316" max="13316" width="3.77734375" style="75" customWidth="1"/>
    <col min="13317" max="13318" width="5.77734375" style="75" customWidth="1"/>
    <col min="13319" max="13319" width="3.77734375" style="75" customWidth="1"/>
    <col min="13320" max="13321" width="5.5546875" style="75" customWidth="1"/>
    <col min="13322" max="13336" width="3.88671875" style="75" customWidth="1"/>
    <col min="13337" max="13568" width="8.88671875" style="75"/>
    <col min="13569" max="13569" width="3.77734375" style="75" customWidth="1"/>
    <col min="13570" max="13571" width="5.77734375" style="75" customWidth="1"/>
    <col min="13572" max="13572" width="3.77734375" style="75" customWidth="1"/>
    <col min="13573" max="13574" width="5.77734375" style="75" customWidth="1"/>
    <col min="13575" max="13575" width="3.77734375" style="75" customWidth="1"/>
    <col min="13576" max="13577" width="5.5546875" style="75" customWidth="1"/>
    <col min="13578" max="13592" width="3.88671875" style="75" customWidth="1"/>
    <col min="13593" max="13824" width="8.88671875" style="75"/>
    <col min="13825" max="13825" width="3.77734375" style="75" customWidth="1"/>
    <col min="13826" max="13827" width="5.77734375" style="75" customWidth="1"/>
    <col min="13828" max="13828" width="3.77734375" style="75" customWidth="1"/>
    <col min="13829" max="13830" width="5.77734375" style="75" customWidth="1"/>
    <col min="13831" max="13831" width="3.77734375" style="75" customWidth="1"/>
    <col min="13832" max="13833" width="5.5546875" style="75" customWidth="1"/>
    <col min="13834" max="13848" width="3.88671875" style="75" customWidth="1"/>
    <col min="13849" max="14080" width="8.88671875" style="75"/>
    <col min="14081" max="14081" width="3.77734375" style="75" customWidth="1"/>
    <col min="14082" max="14083" width="5.77734375" style="75" customWidth="1"/>
    <col min="14084" max="14084" width="3.77734375" style="75" customWidth="1"/>
    <col min="14085" max="14086" width="5.77734375" style="75" customWidth="1"/>
    <col min="14087" max="14087" width="3.77734375" style="75" customWidth="1"/>
    <col min="14088" max="14089" width="5.5546875" style="75" customWidth="1"/>
    <col min="14090" max="14104" width="3.88671875" style="75" customWidth="1"/>
    <col min="14105" max="14336" width="8.88671875" style="75"/>
    <col min="14337" max="14337" width="3.77734375" style="75" customWidth="1"/>
    <col min="14338" max="14339" width="5.77734375" style="75" customWidth="1"/>
    <col min="14340" max="14340" width="3.77734375" style="75" customWidth="1"/>
    <col min="14341" max="14342" width="5.77734375" style="75" customWidth="1"/>
    <col min="14343" max="14343" width="3.77734375" style="75" customWidth="1"/>
    <col min="14344" max="14345" width="5.5546875" style="75" customWidth="1"/>
    <col min="14346" max="14360" width="3.88671875" style="75" customWidth="1"/>
    <col min="14361" max="14592" width="8.88671875" style="75"/>
    <col min="14593" max="14593" width="3.77734375" style="75" customWidth="1"/>
    <col min="14594" max="14595" width="5.77734375" style="75" customWidth="1"/>
    <col min="14596" max="14596" width="3.77734375" style="75" customWidth="1"/>
    <col min="14597" max="14598" width="5.77734375" style="75" customWidth="1"/>
    <col min="14599" max="14599" width="3.77734375" style="75" customWidth="1"/>
    <col min="14600" max="14601" width="5.5546875" style="75" customWidth="1"/>
    <col min="14602" max="14616" width="3.88671875" style="75" customWidth="1"/>
    <col min="14617" max="14848" width="8.88671875" style="75"/>
    <col min="14849" max="14849" width="3.77734375" style="75" customWidth="1"/>
    <col min="14850" max="14851" width="5.77734375" style="75" customWidth="1"/>
    <col min="14852" max="14852" width="3.77734375" style="75" customWidth="1"/>
    <col min="14853" max="14854" width="5.77734375" style="75" customWidth="1"/>
    <col min="14855" max="14855" width="3.77734375" style="75" customWidth="1"/>
    <col min="14856" max="14857" width="5.5546875" style="75" customWidth="1"/>
    <col min="14858" max="14872" width="3.88671875" style="75" customWidth="1"/>
    <col min="14873" max="15104" width="8.88671875" style="75"/>
    <col min="15105" max="15105" width="3.77734375" style="75" customWidth="1"/>
    <col min="15106" max="15107" width="5.77734375" style="75" customWidth="1"/>
    <col min="15108" max="15108" width="3.77734375" style="75" customWidth="1"/>
    <col min="15109" max="15110" width="5.77734375" style="75" customWidth="1"/>
    <col min="15111" max="15111" width="3.77734375" style="75" customWidth="1"/>
    <col min="15112" max="15113" width="5.5546875" style="75" customWidth="1"/>
    <col min="15114" max="15128" width="3.88671875" style="75" customWidth="1"/>
    <col min="15129" max="15360" width="8.88671875" style="75"/>
    <col min="15361" max="15361" width="3.77734375" style="75" customWidth="1"/>
    <col min="15362" max="15363" width="5.77734375" style="75" customWidth="1"/>
    <col min="15364" max="15364" width="3.77734375" style="75" customWidth="1"/>
    <col min="15365" max="15366" width="5.77734375" style="75" customWidth="1"/>
    <col min="15367" max="15367" width="3.77734375" style="75" customWidth="1"/>
    <col min="15368" max="15369" width="5.5546875" style="75" customWidth="1"/>
    <col min="15370" max="15384" width="3.88671875" style="75" customWidth="1"/>
    <col min="15385" max="15616" width="8.88671875" style="75"/>
    <col min="15617" max="15617" width="3.77734375" style="75" customWidth="1"/>
    <col min="15618" max="15619" width="5.77734375" style="75" customWidth="1"/>
    <col min="15620" max="15620" width="3.77734375" style="75" customWidth="1"/>
    <col min="15621" max="15622" width="5.77734375" style="75" customWidth="1"/>
    <col min="15623" max="15623" width="3.77734375" style="75" customWidth="1"/>
    <col min="15624" max="15625" width="5.5546875" style="75" customWidth="1"/>
    <col min="15626" max="15640" width="3.88671875" style="75" customWidth="1"/>
    <col min="15641" max="15872" width="8.88671875" style="75"/>
    <col min="15873" max="15873" width="3.77734375" style="75" customWidth="1"/>
    <col min="15874" max="15875" width="5.77734375" style="75" customWidth="1"/>
    <col min="15876" max="15876" width="3.77734375" style="75" customWidth="1"/>
    <col min="15877" max="15878" width="5.77734375" style="75" customWidth="1"/>
    <col min="15879" max="15879" width="3.77734375" style="75" customWidth="1"/>
    <col min="15880" max="15881" width="5.5546875" style="75" customWidth="1"/>
    <col min="15882" max="15896" width="3.88671875" style="75" customWidth="1"/>
    <col min="15897" max="16128" width="8.88671875" style="75"/>
    <col min="16129" max="16129" width="3.77734375" style="75" customWidth="1"/>
    <col min="16130" max="16131" width="5.77734375" style="75" customWidth="1"/>
    <col min="16132" max="16132" width="3.77734375" style="75" customWidth="1"/>
    <col min="16133" max="16134" width="5.77734375" style="75" customWidth="1"/>
    <col min="16135" max="16135" width="3.77734375" style="75" customWidth="1"/>
    <col min="16136" max="16137" width="5.5546875" style="75" customWidth="1"/>
    <col min="16138" max="16152" width="3.88671875" style="75" customWidth="1"/>
    <col min="16153" max="16384" width="8.88671875" style="75"/>
  </cols>
  <sheetData>
    <row r="1" spans="1:26" s="5" customFormat="1" ht="27.75" customHeight="1">
      <c r="A1" s="165" t="s">
        <v>312</v>
      </c>
      <c r="L1" s="165"/>
      <c r="M1" s="166" t="s">
        <v>313</v>
      </c>
      <c r="N1" s="165" t="s">
        <v>314</v>
      </c>
      <c r="Y1" s="165"/>
      <c r="Z1" s="166" t="s">
        <v>315</v>
      </c>
    </row>
    <row r="2" spans="1:26" s="109" customFormat="1" ht="30" customHeight="1">
      <c r="A2" s="551" t="s">
        <v>316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 t="s">
        <v>181</v>
      </c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</row>
    <row r="3" spans="1:26" s="110" customFormat="1" ht="39.75" customHeight="1">
      <c r="A3" s="552" t="s">
        <v>127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 t="s">
        <v>182</v>
      </c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/>
    </row>
    <row r="4" spans="1:26" s="78" customFormat="1" ht="19.5" customHeight="1">
      <c r="A4" s="159" t="s">
        <v>42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13</v>
      </c>
      <c r="N4" s="159" t="s">
        <v>42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00" t="s">
        <v>55</v>
      </c>
    </row>
    <row r="5" spans="1:26" s="22" customFormat="1" ht="39.950000000000003" customHeight="1">
      <c r="A5" s="467" t="s">
        <v>97</v>
      </c>
      <c r="B5" s="555" t="s">
        <v>118</v>
      </c>
      <c r="C5" s="555"/>
      <c r="D5" s="555"/>
      <c r="E5" s="555"/>
      <c r="F5" s="555"/>
      <c r="G5" s="555"/>
      <c r="H5" s="560" t="s">
        <v>317</v>
      </c>
      <c r="I5" s="561"/>
      <c r="J5" s="562"/>
      <c r="K5" s="559" t="s">
        <v>318</v>
      </c>
      <c r="L5" s="559"/>
      <c r="M5" s="559"/>
      <c r="N5" s="559" t="s">
        <v>319</v>
      </c>
      <c r="O5" s="559"/>
      <c r="P5" s="559"/>
      <c r="Q5" s="559" t="s">
        <v>119</v>
      </c>
      <c r="R5" s="559"/>
      <c r="S5" s="559"/>
      <c r="T5" s="559"/>
      <c r="U5" s="559"/>
      <c r="V5" s="559"/>
      <c r="W5" s="571" t="s">
        <v>120</v>
      </c>
      <c r="X5" s="571"/>
      <c r="Y5" s="571"/>
      <c r="Z5" s="566" t="s">
        <v>113</v>
      </c>
    </row>
    <row r="6" spans="1:26" s="22" customFormat="1" ht="30" customHeight="1">
      <c r="A6" s="466"/>
      <c r="B6" s="556" t="s">
        <v>121</v>
      </c>
      <c r="C6" s="557"/>
      <c r="D6" s="557"/>
      <c r="E6" s="556" t="s">
        <v>122</v>
      </c>
      <c r="F6" s="557"/>
      <c r="G6" s="557"/>
      <c r="H6" s="563"/>
      <c r="I6" s="564"/>
      <c r="J6" s="565"/>
      <c r="K6" s="569" t="s">
        <v>123</v>
      </c>
      <c r="L6" s="555"/>
      <c r="M6" s="555"/>
      <c r="N6" s="556" t="s">
        <v>122</v>
      </c>
      <c r="O6" s="570"/>
      <c r="P6" s="570"/>
      <c r="Q6" s="569" t="s">
        <v>123</v>
      </c>
      <c r="R6" s="555"/>
      <c r="S6" s="555"/>
      <c r="T6" s="556" t="s">
        <v>122</v>
      </c>
      <c r="U6" s="570"/>
      <c r="V6" s="570"/>
      <c r="W6" s="572"/>
      <c r="X6" s="571"/>
      <c r="Y6" s="571"/>
      <c r="Z6" s="567"/>
    </row>
    <row r="7" spans="1:26" s="22" customFormat="1" ht="30" customHeight="1">
      <c r="A7" s="554"/>
      <c r="B7" s="264"/>
      <c r="C7" s="262" t="s">
        <v>124</v>
      </c>
      <c r="D7" s="262" t="s">
        <v>125</v>
      </c>
      <c r="E7" s="264"/>
      <c r="F7" s="262" t="s">
        <v>124</v>
      </c>
      <c r="G7" s="262" t="s">
        <v>125</v>
      </c>
      <c r="H7" s="264"/>
      <c r="I7" s="262" t="s">
        <v>124</v>
      </c>
      <c r="J7" s="262" t="s">
        <v>125</v>
      </c>
      <c r="K7" s="265"/>
      <c r="L7" s="263" t="s">
        <v>124</v>
      </c>
      <c r="M7" s="263" t="s">
        <v>125</v>
      </c>
      <c r="N7" s="266"/>
      <c r="O7" s="262" t="s">
        <v>124</v>
      </c>
      <c r="P7" s="262" t="s">
        <v>125</v>
      </c>
      <c r="Q7" s="265"/>
      <c r="R7" s="262" t="s">
        <v>124</v>
      </c>
      <c r="S7" s="262" t="s">
        <v>125</v>
      </c>
      <c r="T7" s="266"/>
      <c r="U7" s="262" t="s">
        <v>124</v>
      </c>
      <c r="V7" s="262" t="s">
        <v>125</v>
      </c>
      <c r="W7" s="266"/>
      <c r="X7" s="262" t="s">
        <v>124</v>
      </c>
      <c r="Y7" s="262" t="s">
        <v>125</v>
      </c>
      <c r="Z7" s="568"/>
    </row>
    <row r="8" spans="1:26" s="81" customFormat="1" ht="99.95" customHeight="1">
      <c r="A8" s="260" t="s">
        <v>129</v>
      </c>
      <c r="B8" s="656" t="s">
        <v>2</v>
      </c>
      <c r="C8" s="657" t="s">
        <v>2</v>
      </c>
      <c r="D8" s="657" t="s">
        <v>2</v>
      </c>
      <c r="E8" s="657" t="s">
        <v>2</v>
      </c>
      <c r="F8" s="657" t="s">
        <v>2</v>
      </c>
      <c r="G8" s="657" t="s">
        <v>2</v>
      </c>
      <c r="H8" s="657" t="s">
        <v>2</v>
      </c>
      <c r="I8" s="657" t="s">
        <v>2</v>
      </c>
      <c r="J8" s="657" t="s">
        <v>2</v>
      </c>
      <c r="K8" s="657" t="s">
        <v>2</v>
      </c>
      <c r="L8" s="657" t="s">
        <v>2</v>
      </c>
      <c r="M8" s="658" t="s">
        <v>2</v>
      </c>
      <c r="N8" s="656" t="s">
        <v>2</v>
      </c>
      <c r="O8" s="657" t="s">
        <v>2</v>
      </c>
      <c r="P8" s="657" t="s">
        <v>2</v>
      </c>
      <c r="Q8" s="657" t="s">
        <v>2</v>
      </c>
      <c r="R8" s="657" t="s">
        <v>2</v>
      </c>
      <c r="S8" s="657" t="s">
        <v>2</v>
      </c>
      <c r="T8" s="657" t="s">
        <v>2</v>
      </c>
      <c r="U8" s="657" t="s">
        <v>2</v>
      </c>
      <c r="V8" s="657" t="s">
        <v>2</v>
      </c>
      <c r="W8" s="657" t="s">
        <v>2</v>
      </c>
      <c r="X8" s="657" t="s">
        <v>2</v>
      </c>
      <c r="Y8" s="658" t="s">
        <v>2</v>
      </c>
      <c r="Z8" s="260" t="s">
        <v>129</v>
      </c>
    </row>
    <row r="9" spans="1:26" s="81" customFormat="1" ht="99.95" customHeight="1">
      <c r="A9" s="260" t="s">
        <v>135</v>
      </c>
      <c r="B9" s="335" t="s">
        <v>2</v>
      </c>
      <c r="C9" s="304" t="s">
        <v>2</v>
      </c>
      <c r="D9" s="304" t="s">
        <v>2</v>
      </c>
      <c r="E9" s="304" t="s">
        <v>2</v>
      </c>
      <c r="F9" s="304" t="s">
        <v>2</v>
      </c>
      <c r="G9" s="304" t="s">
        <v>2</v>
      </c>
      <c r="H9" s="304" t="s">
        <v>2</v>
      </c>
      <c r="I9" s="304" t="s">
        <v>2</v>
      </c>
      <c r="J9" s="304" t="s">
        <v>2</v>
      </c>
      <c r="K9" s="304" t="s">
        <v>2</v>
      </c>
      <c r="L9" s="304" t="s">
        <v>2</v>
      </c>
      <c r="M9" s="336" t="s">
        <v>2</v>
      </c>
      <c r="N9" s="335" t="s">
        <v>2</v>
      </c>
      <c r="O9" s="304" t="s">
        <v>2</v>
      </c>
      <c r="P9" s="304" t="s">
        <v>2</v>
      </c>
      <c r="Q9" s="304" t="s">
        <v>2</v>
      </c>
      <c r="R9" s="304" t="s">
        <v>2</v>
      </c>
      <c r="S9" s="304" t="s">
        <v>2</v>
      </c>
      <c r="T9" s="304" t="s">
        <v>2</v>
      </c>
      <c r="U9" s="304" t="s">
        <v>2</v>
      </c>
      <c r="V9" s="304" t="s">
        <v>2</v>
      </c>
      <c r="W9" s="304" t="s">
        <v>2</v>
      </c>
      <c r="X9" s="304" t="s">
        <v>2</v>
      </c>
      <c r="Y9" s="336" t="s">
        <v>2</v>
      </c>
      <c r="Z9" s="260" t="s">
        <v>135</v>
      </c>
    </row>
    <row r="10" spans="1:26" s="81" customFormat="1" ht="99.95" customHeight="1">
      <c r="A10" s="260" t="s">
        <v>136</v>
      </c>
      <c r="B10" s="335">
        <v>25201</v>
      </c>
      <c r="C10" s="304" t="s">
        <v>2</v>
      </c>
      <c r="D10" s="304" t="s">
        <v>2</v>
      </c>
      <c r="E10" s="304">
        <v>25139</v>
      </c>
      <c r="F10" s="304" t="s">
        <v>2</v>
      </c>
      <c r="G10" s="304" t="s">
        <v>2</v>
      </c>
      <c r="H10" s="304">
        <v>7231</v>
      </c>
      <c r="I10" s="304">
        <v>3784</v>
      </c>
      <c r="J10" s="304">
        <v>3447</v>
      </c>
      <c r="K10" s="304">
        <v>10220</v>
      </c>
      <c r="L10" s="304">
        <v>5443</v>
      </c>
      <c r="M10" s="336">
        <v>4777</v>
      </c>
      <c r="N10" s="335">
        <v>7791</v>
      </c>
      <c r="O10" s="304">
        <v>4069</v>
      </c>
      <c r="P10" s="304">
        <v>3722</v>
      </c>
      <c r="Q10" s="304">
        <v>7750</v>
      </c>
      <c r="R10" s="304" t="s">
        <v>2</v>
      </c>
      <c r="S10" s="304" t="s">
        <v>2</v>
      </c>
      <c r="T10" s="304">
        <v>10117</v>
      </c>
      <c r="U10" s="304" t="s">
        <v>2</v>
      </c>
      <c r="V10" s="304" t="s">
        <v>2</v>
      </c>
      <c r="W10" s="304">
        <v>62</v>
      </c>
      <c r="X10" s="304" t="s">
        <v>2</v>
      </c>
      <c r="Y10" s="336" t="s">
        <v>2</v>
      </c>
      <c r="Z10" s="260" t="s">
        <v>136</v>
      </c>
    </row>
    <row r="11" spans="1:26" s="360" customFormat="1" ht="99.95" customHeight="1">
      <c r="A11" s="260" t="s">
        <v>410</v>
      </c>
      <c r="B11" s="335">
        <v>26145</v>
      </c>
      <c r="C11" s="304">
        <v>14024</v>
      </c>
      <c r="D11" s="304">
        <v>12121</v>
      </c>
      <c r="E11" s="304">
        <v>27168</v>
      </c>
      <c r="F11" s="304">
        <v>14504</v>
      </c>
      <c r="G11" s="304">
        <v>12664</v>
      </c>
      <c r="H11" s="304">
        <v>8403</v>
      </c>
      <c r="I11" s="304">
        <v>4383</v>
      </c>
      <c r="J11" s="304">
        <v>4020</v>
      </c>
      <c r="K11" s="304">
        <v>10215</v>
      </c>
      <c r="L11" s="304">
        <v>5311</v>
      </c>
      <c r="M11" s="336">
        <v>4904</v>
      </c>
      <c r="N11" s="335">
        <v>8058</v>
      </c>
      <c r="O11" s="304">
        <v>4288</v>
      </c>
      <c r="P11" s="304">
        <v>3770</v>
      </c>
      <c r="Q11" s="304">
        <v>7527</v>
      </c>
      <c r="R11" s="304">
        <v>4330</v>
      </c>
      <c r="S11" s="304">
        <v>3197</v>
      </c>
      <c r="T11" s="304">
        <v>10707</v>
      </c>
      <c r="U11" s="304">
        <v>5833</v>
      </c>
      <c r="V11" s="304">
        <v>4874</v>
      </c>
      <c r="W11" s="304">
        <v>-1023</v>
      </c>
      <c r="X11" s="304">
        <v>-480</v>
      </c>
      <c r="Y11" s="336">
        <v>-543</v>
      </c>
      <c r="Z11" s="260" t="s">
        <v>410</v>
      </c>
    </row>
    <row r="12" spans="1:26" s="82" customFormat="1" ht="99.95" customHeight="1">
      <c r="A12" s="261" t="s">
        <v>429</v>
      </c>
      <c r="B12" s="666">
        <v>19669</v>
      </c>
      <c r="C12" s="667">
        <v>10511</v>
      </c>
      <c r="D12" s="667">
        <v>9158</v>
      </c>
      <c r="E12" s="667">
        <v>20221</v>
      </c>
      <c r="F12" s="667">
        <v>11008</v>
      </c>
      <c r="G12" s="667">
        <v>9213</v>
      </c>
      <c r="H12" s="667">
        <v>5247</v>
      </c>
      <c r="I12" s="667">
        <v>2767</v>
      </c>
      <c r="J12" s="667">
        <v>2480</v>
      </c>
      <c r="K12" s="667">
        <v>7475</v>
      </c>
      <c r="L12" s="667">
        <v>3805</v>
      </c>
      <c r="M12" s="667">
        <v>3670</v>
      </c>
      <c r="N12" s="667">
        <v>6351</v>
      </c>
      <c r="O12" s="667">
        <v>3424</v>
      </c>
      <c r="P12" s="667">
        <v>2927</v>
      </c>
      <c r="Q12" s="667">
        <v>6947</v>
      </c>
      <c r="R12" s="667">
        <v>3939</v>
      </c>
      <c r="S12" s="667">
        <v>3008</v>
      </c>
      <c r="T12" s="667">
        <v>8623</v>
      </c>
      <c r="U12" s="667">
        <v>4817</v>
      </c>
      <c r="V12" s="667">
        <v>3806</v>
      </c>
      <c r="W12" s="667">
        <v>-552</v>
      </c>
      <c r="X12" s="667">
        <v>-497</v>
      </c>
      <c r="Y12" s="668">
        <v>-55</v>
      </c>
      <c r="Z12" s="261" t="s">
        <v>429</v>
      </c>
    </row>
    <row r="13" spans="1:26" s="35" customFormat="1" ht="15" customHeight="1">
      <c r="A13" s="54" t="s">
        <v>180</v>
      </c>
      <c r="B13" s="102"/>
      <c r="C13" s="103"/>
      <c r="D13" s="103"/>
      <c r="E13" s="102"/>
      <c r="F13" s="103"/>
      <c r="G13" s="103"/>
      <c r="H13" s="102"/>
      <c r="I13" s="104"/>
      <c r="J13" s="104"/>
      <c r="K13" s="102"/>
      <c r="L13" s="104"/>
      <c r="M13" s="104"/>
      <c r="N13" s="102"/>
      <c r="O13" s="104"/>
      <c r="P13" s="104"/>
      <c r="Q13" s="102"/>
      <c r="R13" s="104"/>
      <c r="S13" s="104"/>
      <c r="T13" s="102"/>
      <c r="U13" s="104"/>
      <c r="V13" s="104"/>
      <c r="W13" s="558" t="s">
        <v>311</v>
      </c>
      <c r="X13" s="558"/>
      <c r="Y13" s="558"/>
      <c r="Z13" s="558"/>
    </row>
    <row r="14" spans="1:26" s="35" customFormat="1" ht="15" customHeight="1">
      <c r="A14" s="54" t="s">
        <v>128</v>
      </c>
      <c r="B14" s="101"/>
      <c r="C14" s="101"/>
      <c r="D14" s="101"/>
      <c r="E14" s="101"/>
      <c r="F14" s="101"/>
      <c r="G14" s="101"/>
      <c r="H14" s="101"/>
      <c r="I14" s="101"/>
      <c r="J14" s="101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s="35" customFormat="1" ht="12">
      <c r="K15" s="38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26.25" hidden="1" customHeight="1">
      <c r="A16" s="76" t="s">
        <v>43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Z16" s="85" t="s">
        <v>45</v>
      </c>
    </row>
    <row r="17" spans="1:26">
      <c r="A17" s="35"/>
      <c r="R17" s="553"/>
      <c r="S17" s="553"/>
      <c r="T17" s="553"/>
      <c r="U17" s="553"/>
      <c r="V17" s="553"/>
      <c r="W17" s="553"/>
      <c r="X17" s="553"/>
      <c r="Y17" s="553"/>
      <c r="Z17" s="553"/>
    </row>
    <row r="18" spans="1:26">
      <c r="H18" s="98"/>
    </row>
  </sheetData>
  <mergeCells count="20">
    <mergeCell ref="Q5:V5"/>
    <mergeCell ref="W5:Y6"/>
    <mergeCell ref="Q6:S6"/>
    <mergeCell ref="T6:V6"/>
    <mergeCell ref="A2:M2"/>
    <mergeCell ref="A3:M3"/>
    <mergeCell ref="N2:Z2"/>
    <mergeCell ref="N3:Z3"/>
    <mergeCell ref="R17:Z17"/>
    <mergeCell ref="A5:A7"/>
    <mergeCell ref="B5:G5"/>
    <mergeCell ref="B6:D6"/>
    <mergeCell ref="E6:G6"/>
    <mergeCell ref="W13:Z13"/>
    <mergeCell ref="K5:M5"/>
    <mergeCell ref="N5:P5"/>
    <mergeCell ref="H5:J6"/>
    <mergeCell ref="Z5:Z7"/>
    <mergeCell ref="K6:M6"/>
    <mergeCell ref="N6:P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3" max="2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view="pageBreakPreview" zoomScaleNormal="100" zoomScaleSheetLayoutView="100" workbookViewId="0">
      <selection activeCell="D9" sqref="D9"/>
    </sheetView>
  </sheetViews>
  <sheetFormatPr defaultRowHeight="13.5"/>
  <cols>
    <col min="4" max="4" width="9.6640625" customWidth="1"/>
    <col min="25" max="26" width="8.88671875" style="188"/>
    <col min="51" max="52" width="8.88671875" style="188"/>
    <col min="53" max="53" width="16.21875" customWidth="1"/>
    <col min="54" max="54" width="16.44140625" customWidth="1"/>
    <col min="55" max="55" width="15" customWidth="1"/>
    <col min="56" max="56" width="14.5546875" customWidth="1"/>
    <col min="57" max="57" width="13.44140625" customWidth="1"/>
    <col min="58" max="58" width="13.88671875" customWidth="1"/>
  </cols>
  <sheetData>
    <row r="1" spans="1:64" ht="21" customHeight="1">
      <c r="A1" s="165" t="s">
        <v>320</v>
      </c>
      <c r="B1" s="168"/>
      <c r="C1" s="168"/>
      <c r="D1" s="168"/>
      <c r="E1" s="168"/>
      <c r="F1" s="168"/>
      <c r="G1" s="168"/>
      <c r="H1" s="168"/>
      <c r="I1" s="168"/>
      <c r="J1" s="168"/>
      <c r="K1" s="165"/>
      <c r="L1" s="166" t="s">
        <v>321</v>
      </c>
      <c r="M1" s="165" t="s">
        <v>322</v>
      </c>
      <c r="X1" s="165"/>
      <c r="Y1" s="166" t="s">
        <v>323</v>
      </c>
      <c r="Z1" s="165" t="s">
        <v>324</v>
      </c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65"/>
      <c r="AL1" s="166" t="s">
        <v>325</v>
      </c>
      <c r="AM1" s="165" t="s">
        <v>326</v>
      </c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65"/>
      <c r="AY1" s="166" t="s">
        <v>327</v>
      </c>
      <c r="AZ1" s="165" t="s">
        <v>328</v>
      </c>
      <c r="BE1" s="165"/>
      <c r="BF1" s="166" t="s">
        <v>329</v>
      </c>
    </row>
    <row r="2" spans="1:64" ht="42.75" customHeight="1">
      <c r="A2" s="551" t="s">
        <v>207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 t="s">
        <v>208</v>
      </c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 t="s">
        <v>209</v>
      </c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 t="s">
        <v>210</v>
      </c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 t="s">
        <v>217</v>
      </c>
      <c r="BA2" s="551"/>
      <c r="BB2" s="551"/>
      <c r="BC2" s="551"/>
      <c r="BD2" s="551"/>
      <c r="BE2" s="551"/>
      <c r="BF2" s="551"/>
      <c r="BG2" s="187"/>
      <c r="BH2" s="187"/>
      <c r="BI2" s="187"/>
      <c r="BJ2" s="187"/>
      <c r="BK2" s="187"/>
      <c r="BL2" s="187"/>
    </row>
    <row r="3" spans="1:64" ht="31.5" customHeight="1">
      <c r="A3" s="552" t="s">
        <v>206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 t="s">
        <v>211</v>
      </c>
      <c r="N3" s="552"/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 t="s">
        <v>211</v>
      </c>
      <c r="AA3" s="552"/>
      <c r="AB3" s="552"/>
      <c r="AC3" s="552"/>
      <c r="AD3" s="552"/>
      <c r="AE3" s="552"/>
      <c r="AF3" s="552"/>
      <c r="AG3" s="552"/>
      <c r="AH3" s="552"/>
      <c r="AI3" s="552"/>
      <c r="AJ3" s="552"/>
      <c r="AK3" s="552"/>
      <c r="AL3" s="552"/>
      <c r="AM3" s="552" t="s">
        <v>211</v>
      </c>
      <c r="AN3" s="552"/>
      <c r="AO3" s="552"/>
      <c r="AP3" s="552"/>
      <c r="AQ3" s="552"/>
      <c r="AR3" s="552"/>
      <c r="AS3" s="552"/>
      <c r="AT3" s="552"/>
      <c r="AU3" s="552"/>
      <c r="AV3" s="552"/>
      <c r="AW3" s="552"/>
      <c r="AX3" s="552"/>
      <c r="AY3" s="552"/>
      <c r="AZ3" s="552" t="s">
        <v>211</v>
      </c>
      <c r="BA3" s="552"/>
      <c r="BB3" s="552"/>
      <c r="BC3" s="552"/>
      <c r="BD3" s="552"/>
      <c r="BE3" s="552"/>
      <c r="BF3" s="552"/>
      <c r="BG3" s="186"/>
      <c r="BH3" s="186"/>
      <c r="BI3" s="186"/>
      <c r="BJ3" s="186"/>
      <c r="BK3" s="186"/>
      <c r="BL3" s="186"/>
    </row>
    <row r="4" spans="1:64" ht="25.5" customHeight="1">
      <c r="A4" s="159" t="s">
        <v>215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 t="s">
        <v>216</v>
      </c>
      <c r="M4" s="159" t="s">
        <v>215</v>
      </c>
      <c r="X4" s="99"/>
      <c r="Y4" s="100" t="s">
        <v>216</v>
      </c>
      <c r="Z4" s="159" t="s">
        <v>215</v>
      </c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99"/>
      <c r="AL4" s="100" t="s">
        <v>216</v>
      </c>
      <c r="AM4" s="159" t="s">
        <v>215</v>
      </c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99"/>
      <c r="AY4" s="100" t="s">
        <v>216</v>
      </c>
      <c r="AZ4" s="159" t="s">
        <v>215</v>
      </c>
      <c r="BE4" s="99"/>
      <c r="BF4" s="100" t="s">
        <v>216</v>
      </c>
    </row>
    <row r="5" spans="1:64" ht="56.25" customHeight="1">
      <c r="A5" s="576" t="s">
        <v>203</v>
      </c>
      <c r="B5" s="573" t="s">
        <v>183</v>
      </c>
      <c r="C5" s="575"/>
      <c r="D5" s="573" t="s">
        <v>186</v>
      </c>
      <c r="E5" s="574"/>
      <c r="F5" s="575"/>
      <c r="G5" s="573" t="s">
        <v>193</v>
      </c>
      <c r="H5" s="574"/>
      <c r="I5" s="575"/>
      <c r="J5" s="573" t="s">
        <v>187</v>
      </c>
      <c r="K5" s="574"/>
      <c r="L5" s="575"/>
      <c r="M5" s="573" t="s">
        <v>188</v>
      </c>
      <c r="N5" s="574"/>
      <c r="O5" s="575"/>
      <c r="P5" s="573" t="s">
        <v>189</v>
      </c>
      <c r="Q5" s="574"/>
      <c r="R5" s="575"/>
      <c r="S5" s="573" t="s">
        <v>190</v>
      </c>
      <c r="T5" s="574"/>
      <c r="U5" s="575"/>
      <c r="V5" s="573" t="s">
        <v>191</v>
      </c>
      <c r="W5" s="574"/>
      <c r="X5" s="575"/>
      <c r="Y5" s="580" t="s">
        <v>77</v>
      </c>
      <c r="Z5" s="582" t="s">
        <v>203</v>
      </c>
      <c r="AA5" s="573" t="s">
        <v>192</v>
      </c>
      <c r="AB5" s="574"/>
      <c r="AC5" s="575"/>
      <c r="AD5" s="573" t="s">
        <v>194</v>
      </c>
      <c r="AE5" s="574"/>
      <c r="AF5" s="575"/>
      <c r="AG5" s="573" t="s">
        <v>195</v>
      </c>
      <c r="AH5" s="574"/>
      <c r="AI5" s="575"/>
      <c r="AJ5" s="573" t="s">
        <v>196</v>
      </c>
      <c r="AK5" s="574"/>
      <c r="AL5" s="575"/>
      <c r="AM5" s="573" t="s">
        <v>197</v>
      </c>
      <c r="AN5" s="574"/>
      <c r="AO5" s="575"/>
      <c r="AP5" s="573" t="s">
        <v>198</v>
      </c>
      <c r="AQ5" s="574"/>
      <c r="AR5" s="575"/>
      <c r="AS5" s="573" t="s">
        <v>199</v>
      </c>
      <c r="AT5" s="574"/>
      <c r="AU5" s="575"/>
      <c r="AV5" s="573" t="s">
        <v>200</v>
      </c>
      <c r="AW5" s="574"/>
      <c r="AX5" s="575"/>
      <c r="AY5" s="580" t="s">
        <v>77</v>
      </c>
      <c r="AZ5" s="582" t="s">
        <v>203</v>
      </c>
      <c r="BA5" s="573" t="s">
        <v>201</v>
      </c>
      <c r="BB5" s="574"/>
      <c r="BC5" s="575"/>
      <c r="BD5" s="573" t="s">
        <v>202</v>
      </c>
      <c r="BE5" s="574"/>
      <c r="BF5" s="575"/>
    </row>
    <row r="6" spans="1:64" ht="55.5" customHeight="1">
      <c r="A6" s="577"/>
      <c r="B6" s="267"/>
      <c r="C6" s="191" t="s">
        <v>185</v>
      </c>
      <c r="D6" s="190"/>
      <c r="E6" s="191" t="s">
        <v>184</v>
      </c>
      <c r="F6" s="191" t="s">
        <v>185</v>
      </c>
      <c r="G6" s="190"/>
      <c r="H6" s="191" t="s">
        <v>184</v>
      </c>
      <c r="I6" s="192" t="s">
        <v>185</v>
      </c>
      <c r="J6" s="190"/>
      <c r="K6" s="191" t="s">
        <v>184</v>
      </c>
      <c r="L6" s="191" t="s">
        <v>185</v>
      </c>
      <c r="M6" s="190"/>
      <c r="N6" s="191" t="s">
        <v>184</v>
      </c>
      <c r="O6" s="191" t="s">
        <v>185</v>
      </c>
      <c r="P6" s="189"/>
      <c r="Q6" s="192" t="s">
        <v>184</v>
      </c>
      <c r="R6" s="191" t="s">
        <v>185</v>
      </c>
      <c r="S6" s="189"/>
      <c r="T6" s="192" t="s">
        <v>184</v>
      </c>
      <c r="U6" s="191" t="s">
        <v>185</v>
      </c>
      <c r="V6" s="189"/>
      <c r="W6" s="192" t="s">
        <v>184</v>
      </c>
      <c r="X6" s="269" t="s">
        <v>185</v>
      </c>
      <c r="Y6" s="581"/>
      <c r="Z6" s="583"/>
      <c r="AA6" s="271"/>
      <c r="AB6" s="192" t="s">
        <v>184</v>
      </c>
      <c r="AC6" s="191" t="s">
        <v>185</v>
      </c>
      <c r="AD6" s="189"/>
      <c r="AE6" s="192" t="s">
        <v>184</v>
      </c>
      <c r="AF6" s="191" t="s">
        <v>185</v>
      </c>
      <c r="AG6" s="189"/>
      <c r="AH6" s="192" t="s">
        <v>184</v>
      </c>
      <c r="AI6" s="191" t="s">
        <v>185</v>
      </c>
      <c r="AJ6" s="189"/>
      <c r="AK6" s="192" t="s">
        <v>184</v>
      </c>
      <c r="AL6" s="191" t="s">
        <v>185</v>
      </c>
      <c r="AM6" s="189"/>
      <c r="AN6" s="192" t="s">
        <v>184</v>
      </c>
      <c r="AO6" s="191" t="s">
        <v>185</v>
      </c>
      <c r="AP6" s="189"/>
      <c r="AQ6" s="192" t="s">
        <v>184</v>
      </c>
      <c r="AR6" s="191" t="s">
        <v>185</v>
      </c>
      <c r="AS6" s="189"/>
      <c r="AT6" s="192" t="s">
        <v>184</v>
      </c>
      <c r="AU6" s="191" t="s">
        <v>185</v>
      </c>
      <c r="AV6" s="189"/>
      <c r="AW6" s="192" t="s">
        <v>184</v>
      </c>
      <c r="AX6" s="269" t="s">
        <v>185</v>
      </c>
      <c r="AY6" s="581"/>
      <c r="AZ6" s="583"/>
      <c r="BA6" s="271"/>
      <c r="BB6" s="192" t="s">
        <v>184</v>
      </c>
      <c r="BC6" s="191" t="s">
        <v>185</v>
      </c>
      <c r="BD6" s="189"/>
      <c r="BE6" s="192" t="s">
        <v>184</v>
      </c>
      <c r="BF6" s="191" t="s">
        <v>185</v>
      </c>
    </row>
    <row r="7" spans="1:64" ht="95.1" customHeight="1">
      <c r="A7" s="305" t="s">
        <v>204</v>
      </c>
      <c r="B7" s="292">
        <v>27139</v>
      </c>
      <c r="C7" s="163" t="s">
        <v>2</v>
      </c>
      <c r="D7" s="163">
        <v>19930</v>
      </c>
      <c r="E7" s="163" t="s">
        <v>2</v>
      </c>
      <c r="F7" s="163" t="s">
        <v>2</v>
      </c>
      <c r="G7" s="163">
        <v>589</v>
      </c>
      <c r="H7" s="163" t="s">
        <v>2</v>
      </c>
      <c r="I7" s="163" t="s">
        <v>2</v>
      </c>
      <c r="J7" s="163">
        <v>1415</v>
      </c>
      <c r="K7" s="163" t="s">
        <v>2</v>
      </c>
      <c r="L7" s="337" t="s">
        <v>2</v>
      </c>
      <c r="M7" s="292">
        <v>501</v>
      </c>
      <c r="N7" s="163" t="s">
        <v>2</v>
      </c>
      <c r="O7" s="163" t="s">
        <v>2</v>
      </c>
      <c r="P7" s="163">
        <v>161</v>
      </c>
      <c r="Q7" s="163" t="s">
        <v>2</v>
      </c>
      <c r="R7" s="163" t="s">
        <v>2</v>
      </c>
      <c r="S7" s="163">
        <v>59</v>
      </c>
      <c r="T7" s="163" t="s">
        <v>2</v>
      </c>
      <c r="U7" s="163" t="s">
        <v>2</v>
      </c>
      <c r="V7" s="163">
        <v>90</v>
      </c>
      <c r="W7" s="163" t="s">
        <v>2</v>
      </c>
      <c r="X7" s="337" t="s">
        <v>2</v>
      </c>
      <c r="Y7" s="305" t="s">
        <v>204</v>
      </c>
      <c r="Z7" s="305" t="s">
        <v>204</v>
      </c>
      <c r="AA7" s="292">
        <v>22</v>
      </c>
      <c r="AB7" s="163" t="s">
        <v>2</v>
      </c>
      <c r="AC7" s="163" t="s">
        <v>2</v>
      </c>
      <c r="AD7" s="163">
        <v>715</v>
      </c>
      <c r="AE7" s="163" t="s">
        <v>2</v>
      </c>
      <c r="AF7" s="163" t="s">
        <v>2</v>
      </c>
      <c r="AG7" s="163">
        <v>122</v>
      </c>
      <c r="AH7" s="163" t="s">
        <v>2</v>
      </c>
      <c r="AI7" s="163" t="s">
        <v>2</v>
      </c>
      <c r="AJ7" s="163">
        <v>108</v>
      </c>
      <c r="AK7" s="163" t="s">
        <v>2</v>
      </c>
      <c r="AL7" s="337" t="s">
        <v>2</v>
      </c>
      <c r="AM7" s="292">
        <v>183</v>
      </c>
      <c r="AN7" s="163" t="s">
        <v>148</v>
      </c>
      <c r="AO7" s="163" t="s">
        <v>148</v>
      </c>
      <c r="AP7" s="163">
        <v>354</v>
      </c>
      <c r="AQ7" s="163" t="s">
        <v>148</v>
      </c>
      <c r="AR7" s="163" t="s">
        <v>148</v>
      </c>
      <c r="AS7" s="163">
        <v>137</v>
      </c>
      <c r="AT7" s="163" t="s">
        <v>148</v>
      </c>
      <c r="AU7" s="163" t="s">
        <v>148</v>
      </c>
      <c r="AV7" s="163">
        <v>1687</v>
      </c>
      <c r="AW7" s="163" t="s">
        <v>148</v>
      </c>
      <c r="AX7" s="337" t="s">
        <v>148</v>
      </c>
      <c r="AY7" s="305" t="s">
        <v>204</v>
      </c>
      <c r="AZ7" s="272" t="s">
        <v>204</v>
      </c>
      <c r="BA7" s="292">
        <v>984</v>
      </c>
      <c r="BB7" s="163" t="s">
        <v>148</v>
      </c>
      <c r="BC7" s="163" t="s">
        <v>148</v>
      </c>
      <c r="BD7" s="163">
        <v>82</v>
      </c>
      <c r="BE7" s="163" t="s">
        <v>148</v>
      </c>
      <c r="BF7" s="337" t="s">
        <v>148</v>
      </c>
    </row>
    <row r="8" spans="1:64" ht="95.1" customHeight="1">
      <c r="A8" s="305" t="s">
        <v>205</v>
      </c>
      <c r="B8" s="292">
        <v>35233</v>
      </c>
      <c r="C8" s="163" t="s">
        <v>2</v>
      </c>
      <c r="D8" s="163">
        <v>29016</v>
      </c>
      <c r="E8" s="163" t="s">
        <v>2</v>
      </c>
      <c r="F8" s="163" t="s">
        <v>2</v>
      </c>
      <c r="G8" s="163">
        <v>514</v>
      </c>
      <c r="H8" s="163" t="s">
        <v>2</v>
      </c>
      <c r="I8" s="163" t="s">
        <v>2</v>
      </c>
      <c r="J8" s="163">
        <v>1239</v>
      </c>
      <c r="K8" s="163" t="s">
        <v>2</v>
      </c>
      <c r="L8" s="337" t="s">
        <v>2</v>
      </c>
      <c r="M8" s="292">
        <v>498</v>
      </c>
      <c r="N8" s="163" t="s">
        <v>2</v>
      </c>
      <c r="O8" s="163" t="s">
        <v>2</v>
      </c>
      <c r="P8" s="163">
        <v>124</v>
      </c>
      <c r="Q8" s="163" t="s">
        <v>2</v>
      </c>
      <c r="R8" s="163" t="s">
        <v>2</v>
      </c>
      <c r="S8" s="163">
        <v>58</v>
      </c>
      <c r="T8" s="163" t="s">
        <v>2</v>
      </c>
      <c r="U8" s="163" t="s">
        <v>2</v>
      </c>
      <c r="V8" s="163">
        <v>84</v>
      </c>
      <c r="W8" s="163" t="s">
        <v>2</v>
      </c>
      <c r="X8" s="337" t="s">
        <v>2</v>
      </c>
      <c r="Y8" s="305" t="s">
        <v>205</v>
      </c>
      <c r="Z8" s="305" t="s">
        <v>205</v>
      </c>
      <c r="AA8" s="292">
        <v>21</v>
      </c>
      <c r="AB8" s="163" t="s">
        <v>2</v>
      </c>
      <c r="AC8" s="163" t="s">
        <v>2</v>
      </c>
      <c r="AD8" s="163">
        <v>525</v>
      </c>
      <c r="AE8" s="163" t="s">
        <v>2</v>
      </c>
      <c r="AF8" s="163" t="s">
        <v>2</v>
      </c>
      <c r="AG8" s="163">
        <v>83</v>
      </c>
      <c r="AH8" s="163" t="s">
        <v>2</v>
      </c>
      <c r="AI8" s="163" t="s">
        <v>2</v>
      </c>
      <c r="AJ8" s="163">
        <v>106</v>
      </c>
      <c r="AK8" s="163" t="s">
        <v>2</v>
      </c>
      <c r="AL8" s="337" t="s">
        <v>2</v>
      </c>
      <c r="AM8" s="292">
        <v>165</v>
      </c>
      <c r="AN8" s="163" t="s">
        <v>148</v>
      </c>
      <c r="AO8" s="163" t="s">
        <v>148</v>
      </c>
      <c r="AP8" s="163">
        <v>177</v>
      </c>
      <c r="AQ8" s="163" t="s">
        <v>148</v>
      </c>
      <c r="AR8" s="163" t="s">
        <v>148</v>
      </c>
      <c r="AS8" s="163">
        <v>109</v>
      </c>
      <c r="AT8" s="163" t="s">
        <v>148</v>
      </c>
      <c r="AU8" s="163" t="s">
        <v>148</v>
      </c>
      <c r="AV8" s="163">
        <v>1573</v>
      </c>
      <c r="AW8" s="163" t="s">
        <v>148</v>
      </c>
      <c r="AX8" s="337" t="s">
        <v>148</v>
      </c>
      <c r="AY8" s="305" t="s">
        <v>205</v>
      </c>
      <c r="AZ8" s="272" t="s">
        <v>205</v>
      </c>
      <c r="BA8" s="292">
        <v>863</v>
      </c>
      <c r="BB8" s="163" t="s">
        <v>148</v>
      </c>
      <c r="BC8" s="163" t="s">
        <v>148</v>
      </c>
      <c r="BD8" s="163">
        <v>78</v>
      </c>
      <c r="BE8" s="163" t="s">
        <v>148</v>
      </c>
      <c r="BF8" s="337" t="s">
        <v>148</v>
      </c>
    </row>
    <row r="9" spans="1:64" ht="95.1" customHeight="1">
      <c r="A9" s="305" t="s">
        <v>136</v>
      </c>
      <c r="B9" s="292">
        <v>25201</v>
      </c>
      <c r="C9" s="163" t="s">
        <v>2</v>
      </c>
      <c r="D9" s="163">
        <v>17451</v>
      </c>
      <c r="E9" s="163" t="s">
        <v>2</v>
      </c>
      <c r="F9" s="163" t="s">
        <v>2</v>
      </c>
      <c r="G9" s="163">
        <v>641</v>
      </c>
      <c r="H9" s="163" t="s">
        <v>2</v>
      </c>
      <c r="I9" s="163" t="s">
        <v>2</v>
      </c>
      <c r="J9" s="163">
        <v>1477</v>
      </c>
      <c r="K9" s="163" t="s">
        <v>2</v>
      </c>
      <c r="L9" s="337" t="s">
        <v>2</v>
      </c>
      <c r="M9" s="292">
        <v>632</v>
      </c>
      <c r="N9" s="163" t="s">
        <v>2</v>
      </c>
      <c r="O9" s="163" t="s">
        <v>2</v>
      </c>
      <c r="P9" s="163">
        <v>116</v>
      </c>
      <c r="Q9" s="163" t="s">
        <v>2</v>
      </c>
      <c r="R9" s="163" t="s">
        <v>2</v>
      </c>
      <c r="S9" s="163">
        <v>72</v>
      </c>
      <c r="T9" s="163" t="s">
        <v>2</v>
      </c>
      <c r="U9" s="163" t="s">
        <v>2</v>
      </c>
      <c r="V9" s="163">
        <v>123</v>
      </c>
      <c r="W9" s="163" t="s">
        <v>2</v>
      </c>
      <c r="X9" s="337" t="s">
        <v>2</v>
      </c>
      <c r="Y9" s="305" t="s">
        <v>136</v>
      </c>
      <c r="Z9" s="305" t="s">
        <v>136</v>
      </c>
      <c r="AA9" s="292">
        <v>33</v>
      </c>
      <c r="AB9" s="163" t="s">
        <v>2</v>
      </c>
      <c r="AC9" s="163" t="s">
        <v>2</v>
      </c>
      <c r="AD9" s="163">
        <v>803</v>
      </c>
      <c r="AE9" s="163" t="s">
        <v>2</v>
      </c>
      <c r="AF9" s="163" t="s">
        <v>2</v>
      </c>
      <c r="AG9" s="163">
        <v>118</v>
      </c>
      <c r="AH9" s="163" t="s">
        <v>2</v>
      </c>
      <c r="AI9" s="163" t="s">
        <v>2</v>
      </c>
      <c r="AJ9" s="163">
        <v>114</v>
      </c>
      <c r="AK9" s="163" t="s">
        <v>2</v>
      </c>
      <c r="AL9" s="337" t="s">
        <v>2</v>
      </c>
      <c r="AM9" s="292">
        <v>182</v>
      </c>
      <c r="AN9" s="163" t="s">
        <v>2</v>
      </c>
      <c r="AO9" s="163" t="s">
        <v>2</v>
      </c>
      <c r="AP9" s="163">
        <v>200</v>
      </c>
      <c r="AQ9" s="163" t="s">
        <v>2</v>
      </c>
      <c r="AR9" s="163" t="s">
        <v>2</v>
      </c>
      <c r="AS9" s="163">
        <v>154</v>
      </c>
      <c r="AT9" s="163" t="s">
        <v>2</v>
      </c>
      <c r="AU9" s="163" t="s">
        <v>2</v>
      </c>
      <c r="AV9" s="163">
        <v>1945</v>
      </c>
      <c r="AW9" s="163" t="s">
        <v>2</v>
      </c>
      <c r="AX9" s="337" t="s">
        <v>2</v>
      </c>
      <c r="AY9" s="305" t="s">
        <v>136</v>
      </c>
      <c r="AZ9" s="272" t="s">
        <v>136</v>
      </c>
      <c r="BA9" s="292">
        <v>1055</v>
      </c>
      <c r="BB9" s="163" t="s">
        <v>2</v>
      </c>
      <c r="BC9" s="163" t="s">
        <v>2</v>
      </c>
      <c r="BD9" s="163">
        <v>85</v>
      </c>
      <c r="BE9" s="163" t="s">
        <v>2</v>
      </c>
      <c r="BF9" s="337" t="s">
        <v>2</v>
      </c>
    </row>
    <row r="10" spans="1:64" s="196" customFormat="1" ht="95.1" customHeight="1">
      <c r="A10" s="357" t="s">
        <v>410</v>
      </c>
      <c r="B10" s="292">
        <v>26145</v>
      </c>
      <c r="C10" s="163" t="s">
        <v>148</v>
      </c>
      <c r="D10" s="163">
        <v>18618</v>
      </c>
      <c r="E10" s="163" t="s">
        <v>148</v>
      </c>
      <c r="F10" s="163" t="s">
        <v>148</v>
      </c>
      <c r="G10" s="163">
        <v>668</v>
      </c>
      <c r="H10" s="163" t="s">
        <v>148</v>
      </c>
      <c r="I10" s="163" t="s">
        <v>148</v>
      </c>
      <c r="J10" s="163">
        <v>1461</v>
      </c>
      <c r="K10" s="163" t="s">
        <v>148</v>
      </c>
      <c r="L10" s="337" t="s">
        <v>148</v>
      </c>
      <c r="M10" s="292">
        <v>584</v>
      </c>
      <c r="N10" s="163" t="s">
        <v>148</v>
      </c>
      <c r="O10" s="163" t="s">
        <v>148</v>
      </c>
      <c r="P10" s="163">
        <v>161</v>
      </c>
      <c r="Q10" s="163" t="s">
        <v>148</v>
      </c>
      <c r="R10" s="163" t="s">
        <v>148</v>
      </c>
      <c r="S10" s="163">
        <v>53</v>
      </c>
      <c r="T10" s="163" t="s">
        <v>148</v>
      </c>
      <c r="U10" s="163" t="s">
        <v>148</v>
      </c>
      <c r="V10" s="163">
        <v>92</v>
      </c>
      <c r="W10" s="163" t="s">
        <v>148</v>
      </c>
      <c r="X10" s="337" t="s">
        <v>148</v>
      </c>
      <c r="Y10" s="357" t="s">
        <v>410</v>
      </c>
      <c r="Z10" s="357" t="s">
        <v>410</v>
      </c>
      <c r="AA10" s="292">
        <v>33</v>
      </c>
      <c r="AB10" s="163" t="s">
        <v>148</v>
      </c>
      <c r="AC10" s="163" t="s">
        <v>148</v>
      </c>
      <c r="AD10" s="163">
        <v>812</v>
      </c>
      <c r="AE10" s="163" t="s">
        <v>148</v>
      </c>
      <c r="AF10" s="163" t="s">
        <v>148</v>
      </c>
      <c r="AG10" s="163">
        <v>121</v>
      </c>
      <c r="AH10" s="163" t="s">
        <v>148</v>
      </c>
      <c r="AI10" s="163" t="s">
        <v>148</v>
      </c>
      <c r="AJ10" s="163">
        <v>133</v>
      </c>
      <c r="AK10" s="163" t="s">
        <v>148</v>
      </c>
      <c r="AL10" s="337" t="s">
        <v>148</v>
      </c>
      <c r="AM10" s="292">
        <v>181</v>
      </c>
      <c r="AN10" s="163" t="s">
        <v>148</v>
      </c>
      <c r="AO10" s="163" t="s">
        <v>148</v>
      </c>
      <c r="AP10" s="163">
        <v>133</v>
      </c>
      <c r="AQ10" s="163" t="s">
        <v>148</v>
      </c>
      <c r="AR10" s="163" t="s">
        <v>148</v>
      </c>
      <c r="AS10" s="163">
        <v>138</v>
      </c>
      <c r="AT10" s="163" t="s">
        <v>148</v>
      </c>
      <c r="AU10" s="163" t="s">
        <v>148</v>
      </c>
      <c r="AV10" s="163">
        <v>1852</v>
      </c>
      <c r="AW10" s="163" t="s">
        <v>148</v>
      </c>
      <c r="AX10" s="337" t="s">
        <v>148</v>
      </c>
      <c r="AY10" s="357" t="s">
        <v>410</v>
      </c>
      <c r="AZ10" s="272" t="s">
        <v>410</v>
      </c>
      <c r="BA10" s="292">
        <v>1029</v>
      </c>
      <c r="BB10" s="163" t="s">
        <v>148</v>
      </c>
      <c r="BC10" s="163" t="s">
        <v>148</v>
      </c>
      <c r="BD10" s="163">
        <v>76</v>
      </c>
      <c r="BE10" s="163" t="s">
        <v>148</v>
      </c>
      <c r="BF10" s="337" t="s">
        <v>148</v>
      </c>
    </row>
    <row r="11" spans="1:64" ht="95.1" customHeight="1">
      <c r="A11" s="270" t="s">
        <v>429</v>
      </c>
      <c r="B11" s="659">
        <v>19669</v>
      </c>
      <c r="C11" s="660" t="s">
        <v>148</v>
      </c>
      <c r="D11" s="661">
        <v>12722</v>
      </c>
      <c r="E11" s="660" t="s">
        <v>148</v>
      </c>
      <c r="F11" s="660" t="s">
        <v>148</v>
      </c>
      <c r="G11" s="662">
        <v>538</v>
      </c>
      <c r="H11" s="660" t="s">
        <v>148</v>
      </c>
      <c r="I11" s="660" t="s">
        <v>148</v>
      </c>
      <c r="J11" s="662">
        <v>1367</v>
      </c>
      <c r="K11" s="660" t="s">
        <v>148</v>
      </c>
      <c r="L11" s="660" t="s">
        <v>148</v>
      </c>
      <c r="M11" s="662">
        <v>552</v>
      </c>
      <c r="N11" s="660" t="s">
        <v>148</v>
      </c>
      <c r="O11" s="660" t="s">
        <v>148</v>
      </c>
      <c r="P11" s="662">
        <v>131</v>
      </c>
      <c r="Q11" s="660" t="s">
        <v>148</v>
      </c>
      <c r="R11" s="660" t="s">
        <v>148</v>
      </c>
      <c r="S11" s="662">
        <v>67</v>
      </c>
      <c r="T11" s="660" t="s">
        <v>148</v>
      </c>
      <c r="U11" s="660" t="s">
        <v>148</v>
      </c>
      <c r="V11" s="662">
        <v>88</v>
      </c>
      <c r="W11" s="660" t="s">
        <v>148</v>
      </c>
      <c r="X11" s="660" t="s">
        <v>148</v>
      </c>
      <c r="Y11" s="455" t="s">
        <v>429</v>
      </c>
      <c r="Z11" s="455" t="s">
        <v>429</v>
      </c>
      <c r="AA11" s="663">
        <v>52</v>
      </c>
      <c r="AB11" s="660" t="s">
        <v>148</v>
      </c>
      <c r="AC11" s="660" t="s">
        <v>148</v>
      </c>
      <c r="AD11" s="662">
        <v>700</v>
      </c>
      <c r="AE11" s="660" t="s">
        <v>148</v>
      </c>
      <c r="AF11" s="660" t="s">
        <v>148</v>
      </c>
      <c r="AG11" s="663">
        <v>96</v>
      </c>
      <c r="AH11" s="660" t="s">
        <v>148</v>
      </c>
      <c r="AI11" s="660" t="s">
        <v>148</v>
      </c>
      <c r="AJ11" s="663">
        <v>121</v>
      </c>
      <c r="AK11" s="660" t="s">
        <v>148</v>
      </c>
      <c r="AL11" s="660" t="s">
        <v>148</v>
      </c>
      <c r="AM11" s="662">
        <v>170</v>
      </c>
      <c r="AN11" s="660" t="s">
        <v>148</v>
      </c>
      <c r="AO11" s="660" t="s">
        <v>148</v>
      </c>
      <c r="AP11" s="663">
        <v>109</v>
      </c>
      <c r="AQ11" s="660" t="s">
        <v>148</v>
      </c>
      <c r="AR11" s="660" t="s">
        <v>148</v>
      </c>
      <c r="AS11" s="663">
        <v>134</v>
      </c>
      <c r="AT11" s="660" t="s">
        <v>148</v>
      </c>
      <c r="AU11" s="660" t="s">
        <v>148</v>
      </c>
      <c r="AV11" s="662">
        <v>1740</v>
      </c>
      <c r="AW11" s="660" t="s">
        <v>148</v>
      </c>
      <c r="AX11" s="660" t="s">
        <v>148</v>
      </c>
      <c r="AY11" s="455" t="s">
        <v>429</v>
      </c>
      <c r="AZ11" s="456" t="s">
        <v>429</v>
      </c>
      <c r="BA11" s="663">
        <v>989</v>
      </c>
      <c r="BB11" s="660" t="s">
        <v>148</v>
      </c>
      <c r="BC11" s="660" t="s">
        <v>148</v>
      </c>
      <c r="BD11" s="664">
        <v>93</v>
      </c>
      <c r="BE11" s="660" t="s">
        <v>148</v>
      </c>
      <c r="BF11" s="665" t="s">
        <v>148</v>
      </c>
    </row>
    <row r="13" spans="1:64">
      <c r="A13" s="579" t="s">
        <v>212</v>
      </c>
      <c r="B13" s="579"/>
      <c r="C13" s="579"/>
      <c r="V13" s="578" t="s">
        <v>311</v>
      </c>
      <c r="W13" s="578"/>
      <c r="X13" s="578"/>
      <c r="Y13" s="578"/>
      <c r="Z13" s="579" t="s">
        <v>212</v>
      </c>
      <c r="AA13" s="579"/>
      <c r="AB13" s="579"/>
      <c r="AC13" s="579"/>
      <c r="AM13" s="579"/>
      <c r="AN13" s="579"/>
      <c r="AO13" s="579"/>
      <c r="AP13" s="579"/>
      <c r="AV13" s="578" t="s">
        <v>311</v>
      </c>
      <c r="AW13" s="578"/>
      <c r="AX13" s="578"/>
      <c r="AY13" s="578"/>
      <c r="AZ13" s="579" t="s">
        <v>212</v>
      </c>
      <c r="BA13" s="579"/>
      <c r="BB13" s="579"/>
      <c r="BC13" s="579"/>
    </row>
  </sheetData>
  <mergeCells count="39">
    <mergeCell ref="AV13:AY13"/>
    <mergeCell ref="AM13:AP13"/>
    <mergeCell ref="AZ13:BC13"/>
    <mergeCell ref="V5:X5"/>
    <mergeCell ref="AA5:AC5"/>
    <mergeCell ref="A5:A6"/>
    <mergeCell ref="V13:Y13"/>
    <mergeCell ref="Z13:AC13"/>
    <mergeCell ref="BD5:BF5"/>
    <mergeCell ref="Y5:Y6"/>
    <mergeCell ref="Z5:Z6"/>
    <mergeCell ref="AD5:AF5"/>
    <mergeCell ref="AG5:AI5"/>
    <mergeCell ref="AJ5:AL5"/>
    <mergeCell ref="AM5:AO5"/>
    <mergeCell ref="AP5:AR5"/>
    <mergeCell ref="A13:C13"/>
    <mergeCell ref="AY5:AY6"/>
    <mergeCell ref="AZ5:AZ6"/>
    <mergeCell ref="D5:F5"/>
    <mergeCell ref="B5:C5"/>
    <mergeCell ref="A2:L2"/>
    <mergeCell ref="A3:L3"/>
    <mergeCell ref="M2:Y2"/>
    <mergeCell ref="M3:Y3"/>
    <mergeCell ref="Z2:AL2"/>
    <mergeCell ref="Z3:AL3"/>
    <mergeCell ref="AM2:AY2"/>
    <mergeCell ref="AM3:AY3"/>
    <mergeCell ref="AZ2:BF2"/>
    <mergeCell ref="AZ3:BF3"/>
    <mergeCell ref="AS5:AU5"/>
    <mergeCell ref="AV5:AX5"/>
    <mergeCell ref="BA5:BC5"/>
    <mergeCell ref="S5:U5"/>
    <mergeCell ref="P5:R5"/>
    <mergeCell ref="M5:O5"/>
    <mergeCell ref="J5:L5"/>
    <mergeCell ref="G5:I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2" max="1048575" man="1"/>
    <brk id="25" max="12" man="1"/>
    <brk id="38" max="12" man="1"/>
    <brk id="5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view="pageBreakPreview" zoomScaleNormal="100" zoomScaleSheetLayoutView="100" workbookViewId="0">
      <selection activeCell="F6" sqref="F6"/>
    </sheetView>
  </sheetViews>
  <sheetFormatPr defaultRowHeight="13.5"/>
  <cols>
    <col min="1" max="53" width="8.88671875" style="188"/>
    <col min="54" max="54" width="16.21875" style="188" customWidth="1"/>
    <col min="55" max="55" width="16.44140625" style="188" customWidth="1"/>
    <col min="56" max="56" width="15" style="188" customWidth="1"/>
    <col min="57" max="57" width="14.5546875" style="188" customWidth="1"/>
    <col min="58" max="58" width="13.44140625" style="188" customWidth="1"/>
    <col min="59" max="59" width="13.88671875" style="188" customWidth="1"/>
    <col min="60" max="16384" width="8.88671875" style="188"/>
  </cols>
  <sheetData>
    <row r="1" spans="1:65" ht="21" customHeight="1">
      <c r="A1" s="165" t="s">
        <v>330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5"/>
      <c r="M1" s="166" t="s">
        <v>331</v>
      </c>
      <c r="N1" s="165" t="s">
        <v>332</v>
      </c>
      <c r="Y1" s="165"/>
      <c r="Z1" s="166" t="s">
        <v>333</v>
      </c>
      <c r="AA1" s="165" t="s">
        <v>334</v>
      </c>
      <c r="AL1" s="165"/>
      <c r="AM1" s="166" t="s">
        <v>335</v>
      </c>
      <c r="AN1" s="165" t="s">
        <v>336</v>
      </c>
      <c r="AY1" s="165"/>
      <c r="AZ1" s="166" t="s">
        <v>337</v>
      </c>
      <c r="BA1" s="165" t="s">
        <v>338</v>
      </c>
      <c r="BF1" s="165"/>
      <c r="BG1" s="166" t="s">
        <v>339</v>
      </c>
    </row>
    <row r="2" spans="1:65" ht="42.75" customHeight="1">
      <c r="A2" s="551" t="s">
        <v>213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 t="s">
        <v>220</v>
      </c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 t="s">
        <v>221</v>
      </c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 t="s">
        <v>222</v>
      </c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 t="s">
        <v>223</v>
      </c>
      <c r="BB2" s="551"/>
      <c r="BC2" s="551"/>
      <c r="BD2" s="551"/>
      <c r="BE2" s="551"/>
      <c r="BF2" s="551"/>
      <c r="BG2" s="551"/>
      <c r="BH2" s="187"/>
      <c r="BI2" s="187"/>
      <c r="BJ2" s="187"/>
      <c r="BK2" s="187"/>
      <c r="BL2" s="187"/>
      <c r="BM2" s="187"/>
    </row>
    <row r="3" spans="1:65" ht="31.5" customHeight="1">
      <c r="A3" s="552" t="s">
        <v>214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 t="s">
        <v>219</v>
      </c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/>
      <c r="AA3" s="552" t="s">
        <v>219</v>
      </c>
      <c r="AB3" s="552"/>
      <c r="AC3" s="552"/>
      <c r="AD3" s="552"/>
      <c r="AE3" s="552"/>
      <c r="AF3" s="552"/>
      <c r="AG3" s="552"/>
      <c r="AH3" s="552"/>
      <c r="AI3" s="552"/>
      <c r="AJ3" s="552"/>
      <c r="AK3" s="552"/>
      <c r="AL3" s="552"/>
      <c r="AM3" s="552"/>
      <c r="AN3" s="552" t="s">
        <v>219</v>
      </c>
      <c r="AO3" s="552"/>
      <c r="AP3" s="552"/>
      <c r="AQ3" s="552"/>
      <c r="AR3" s="552"/>
      <c r="AS3" s="552"/>
      <c r="AT3" s="552"/>
      <c r="AU3" s="552"/>
      <c r="AV3" s="552"/>
      <c r="AW3" s="552"/>
      <c r="AX3" s="552"/>
      <c r="AY3" s="552"/>
      <c r="AZ3" s="552"/>
      <c r="BA3" s="552" t="s">
        <v>218</v>
      </c>
      <c r="BB3" s="552"/>
      <c r="BC3" s="552"/>
      <c r="BD3" s="552"/>
      <c r="BE3" s="552"/>
      <c r="BF3" s="552"/>
      <c r="BG3" s="552"/>
      <c r="BH3" s="186"/>
      <c r="BI3" s="186"/>
      <c r="BJ3" s="186"/>
      <c r="BK3" s="186"/>
      <c r="BL3" s="186"/>
      <c r="BM3" s="186"/>
    </row>
    <row r="4" spans="1:65" ht="25.5" customHeight="1">
      <c r="A4" s="159" t="s">
        <v>215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216</v>
      </c>
      <c r="N4" s="159" t="s">
        <v>215</v>
      </c>
      <c r="Y4" s="99"/>
      <c r="Z4" s="100" t="s">
        <v>216</v>
      </c>
      <c r="AA4" s="159" t="s">
        <v>215</v>
      </c>
      <c r="AL4" s="99"/>
      <c r="AM4" s="100" t="s">
        <v>216</v>
      </c>
      <c r="AN4" s="159" t="s">
        <v>215</v>
      </c>
      <c r="AY4" s="99"/>
      <c r="AZ4" s="100" t="s">
        <v>216</v>
      </c>
      <c r="BA4" s="159" t="s">
        <v>215</v>
      </c>
      <c r="BF4" s="99"/>
      <c r="BG4" s="100" t="s">
        <v>216</v>
      </c>
    </row>
    <row r="5" spans="1:65" ht="45" customHeight="1">
      <c r="A5" s="590" t="s">
        <v>203</v>
      </c>
      <c r="B5" s="588" t="s">
        <v>183</v>
      </c>
      <c r="C5" s="574"/>
      <c r="D5" s="591"/>
      <c r="E5" s="585" t="s">
        <v>186</v>
      </c>
      <c r="F5" s="574"/>
      <c r="G5" s="591"/>
      <c r="H5" s="585" t="s">
        <v>193</v>
      </c>
      <c r="I5" s="574"/>
      <c r="J5" s="574"/>
      <c r="K5" s="585" t="s">
        <v>187</v>
      </c>
      <c r="L5" s="574"/>
      <c r="M5" s="591"/>
      <c r="N5" s="585" t="s">
        <v>188</v>
      </c>
      <c r="O5" s="574"/>
      <c r="P5" s="591"/>
      <c r="Q5" s="585" t="s">
        <v>189</v>
      </c>
      <c r="R5" s="586"/>
      <c r="S5" s="589"/>
      <c r="T5" s="585" t="s">
        <v>190</v>
      </c>
      <c r="U5" s="586"/>
      <c r="V5" s="589"/>
      <c r="W5" s="585" t="s">
        <v>191</v>
      </c>
      <c r="X5" s="586"/>
      <c r="Y5" s="587"/>
      <c r="Z5" s="580" t="s">
        <v>77</v>
      </c>
      <c r="AA5" s="582" t="s">
        <v>203</v>
      </c>
      <c r="AB5" s="588" t="s">
        <v>192</v>
      </c>
      <c r="AC5" s="586"/>
      <c r="AD5" s="589"/>
      <c r="AE5" s="585" t="s">
        <v>194</v>
      </c>
      <c r="AF5" s="586"/>
      <c r="AG5" s="589"/>
      <c r="AH5" s="585" t="s">
        <v>195</v>
      </c>
      <c r="AI5" s="586"/>
      <c r="AJ5" s="589"/>
      <c r="AK5" s="585" t="s">
        <v>196</v>
      </c>
      <c r="AL5" s="586"/>
      <c r="AM5" s="589"/>
      <c r="AN5" s="585" t="s">
        <v>197</v>
      </c>
      <c r="AO5" s="586"/>
      <c r="AP5" s="589"/>
      <c r="AQ5" s="585" t="s">
        <v>198</v>
      </c>
      <c r="AR5" s="586"/>
      <c r="AS5" s="589"/>
      <c r="AT5" s="585" t="s">
        <v>199</v>
      </c>
      <c r="AU5" s="586"/>
      <c r="AV5" s="589"/>
      <c r="AW5" s="585" t="s">
        <v>200</v>
      </c>
      <c r="AX5" s="586"/>
      <c r="AY5" s="587"/>
      <c r="AZ5" s="580" t="s">
        <v>77</v>
      </c>
      <c r="BA5" s="582" t="s">
        <v>203</v>
      </c>
      <c r="BB5" s="588" t="s">
        <v>201</v>
      </c>
      <c r="BC5" s="586"/>
      <c r="BD5" s="589"/>
      <c r="BE5" s="585" t="s">
        <v>202</v>
      </c>
      <c r="BF5" s="586"/>
      <c r="BG5" s="589"/>
    </row>
    <row r="6" spans="1:65" ht="66" customHeight="1">
      <c r="A6" s="590"/>
      <c r="B6" s="267"/>
      <c r="C6" s="191" t="s">
        <v>184</v>
      </c>
      <c r="D6" s="191" t="s">
        <v>185</v>
      </c>
      <c r="E6" s="190"/>
      <c r="F6" s="191" t="s">
        <v>184</v>
      </c>
      <c r="G6" s="191" t="s">
        <v>185</v>
      </c>
      <c r="H6" s="190"/>
      <c r="I6" s="191" t="s">
        <v>184</v>
      </c>
      <c r="J6" s="192" t="s">
        <v>185</v>
      </c>
      <c r="K6" s="190"/>
      <c r="L6" s="191" t="s">
        <v>184</v>
      </c>
      <c r="M6" s="191" t="s">
        <v>185</v>
      </c>
      <c r="N6" s="190"/>
      <c r="O6" s="191" t="s">
        <v>184</v>
      </c>
      <c r="P6" s="191" t="s">
        <v>185</v>
      </c>
      <c r="Q6" s="189"/>
      <c r="R6" s="192" t="s">
        <v>184</v>
      </c>
      <c r="S6" s="191" t="s">
        <v>185</v>
      </c>
      <c r="T6" s="189"/>
      <c r="U6" s="192" t="s">
        <v>184</v>
      </c>
      <c r="V6" s="191" t="s">
        <v>185</v>
      </c>
      <c r="W6" s="189"/>
      <c r="X6" s="192" t="s">
        <v>184</v>
      </c>
      <c r="Y6" s="269" t="s">
        <v>185</v>
      </c>
      <c r="Z6" s="581"/>
      <c r="AA6" s="583"/>
      <c r="AB6" s="271"/>
      <c r="AC6" s="192" t="s">
        <v>184</v>
      </c>
      <c r="AD6" s="191" t="s">
        <v>185</v>
      </c>
      <c r="AE6" s="189"/>
      <c r="AF6" s="192" t="s">
        <v>184</v>
      </c>
      <c r="AG6" s="191" t="s">
        <v>185</v>
      </c>
      <c r="AH6" s="189"/>
      <c r="AI6" s="192" t="s">
        <v>184</v>
      </c>
      <c r="AJ6" s="191" t="s">
        <v>185</v>
      </c>
      <c r="AK6" s="189"/>
      <c r="AL6" s="192" t="s">
        <v>184</v>
      </c>
      <c r="AM6" s="191" t="s">
        <v>185</v>
      </c>
      <c r="AN6" s="189"/>
      <c r="AO6" s="192" t="s">
        <v>184</v>
      </c>
      <c r="AP6" s="191" t="s">
        <v>185</v>
      </c>
      <c r="AQ6" s="189"/>
      <c r="AR6" s="192" t="s">
        <v>184</v>
      </c>
      <c r="AS6" s="191" t="s">
        <v>185</v>
      </c>
      <c r="AT6" s="189"/>
      <c r="AU6" s="192" t="s">
        <v>184</v>
      </c>
      <c r="AV6" s="191" t="s">
        <v>185</v>
      </c>
      <c r="AW6" s="189"/>
      <c r="AX6" s="192" t="s">
        <v>184</v>
      </c>
      <c r="AY6" s="269" t="s">
        <v>185</v>
      </c>
      <c r="AZ6" s="581"/>
      <c r="BA6" s="583"/>
      <c r="BB6" s="271"/>
      <c r="BC6" s="192" t="s">
        <v>184</v>
      </c>
      <c r="BD6" s="191" t="s">
        <v>185</v>
      </c>
      <c r="BE6" s="189"/>
      <c r="BF6" s="192" t="s">
        <v>184</v>
      </c>
      <c r="BG6" s="191" t="s">
        <v>185</v>
      </c>
    </row>
    <row r="7" spans="1:65" ht="90" customHeight="1">
      <c r="A7" s="305" t="s">
        <v>204</v>
      </c>
      <c r="B7" s="292">
        <v>22569</v>
      </c>
      <c r="C7" s="163" t="s">
        <v>2</v>
      </c>
      <c r="D7" s="163" t="s">
        <v>2</v>
      </c>
      <c r="E7" s="163">
        <v>13727</v>
      </c>
      <c r="F7" s="163" t="s">
        <v>2</v>
      </c>
      <c r="G7" s="163" t="s">
        <v>2</v>
      </c>
      <c r="H7" s="163">
        <v>954</v>
      </c>
      <c r="I7" s="163" t="s">
        <v>2</v>
      </c>
      <c r="J7" s="163" t="s">
        <v>2</v>
      </c>
      <c r="K7" s="163">
        <v>1337</v>
      </c>
      <c r="L7" s="163" t="s">
        <v>2</v>
      </c>
      <c r="M7" s="337" t="s">
        <v>2</v>
      </c>
      <c r="N7" s="292">
        <v>573</v>
      </c>
      <c r="O7" s="163" t="s">
        <v>2</v>
      </c>
      <c r="P7" s="163" t="s">
        <v>2</v>
      </c>
      <c r="Q7" s="163">
        <v>205</v>
      </c>
      <c r="R7" s="163" t="s">
        <v>2</v>
      </c>
      <c r="S7" s="163" t="s">
        <v>2</v>
      </c>
      <c r="T7" s="163">
        <v>69</v>
      </c>
      <c r="U7" s="163" t="s">
        <v>2</v>
      </c>
      <c r="V7" s="163" t="s">
        <v>2</v>
      </c>
      <c r="W7" s="163">
        <v>119</v>
      </c>
      <c r="X7" s="163" t="s">
        <v>2</v>
      </c>
      <c r="Y7" s="337" t="s">
        <v>2</v>
      </c>
      <c r="Z7" s="305" t="s">
        <v>204</v>
      </c>
      <c r="AA7" s="305" t="s">
        <v>204</v>
      </c>
      <c r="AB7" s="268">
        <v>54</v>
      </c>
      <c r="AC7" s="163" t="s">
        <v>2</v>
      </c>
      <c r="AD7" s="163" t="s">
        <v>2</v>
      </c>
      <c r="AE7" s="163">
        <v>1142</v>
      </c>
      <c r="AF7" s="163" t="s">
        <v>2</v>
      </c>
      <c r="AG7" s="163" t="s">
        <v>2</v>
      </c>
      <c r="AH7" s="163">
        <v>163</v>
      </c>
      <c r="AI7" s="163" t="s">
        <v>2</v>
      </c>
      <c r="AJ7" s="163" t="s">
        <v>2</v>
      </c>
      <c r="AK7" s="163">
        <v>201</v>
      </c>
      <c r="AL7" s="163" t="s">
        <v>2</v>
      </c>
      <c r="AM7" s="163" t="s">
        <v>2</v>
      </c>
      <c r="AN7" s="292">
        <v>277</v>
      </c>
      <c r="AO7" s="163" t="s">
        <v>148</v>
      </c>
      <c r="AP7" s="163" t="s">
        <v>148</v>
      </c>
      <c r="AQ7" s="163">
        <v>109</v>
      </c>
      <c r="AR7" s="163" t="s">
        <v>148</v>
      </c>
      <c r="AS7" s="163" t="s">
        <v>148</v>
      </c>
      <c r="AT7" s="163">
        <v>137</v>
      </c>
      <c r="AU7" s="163" t="s">
        <v>148</v>
      </c>
      <c r="AV7" s="163" t="s">
        <v>148</v>
      </c>
      <c r="AW7" s="163">
        <v>2419</v>
      </c>
      <c r="AX7" s="163" t="s">
        <v>148</v>
      </c>
      <c r="AY7" s="337" t="s">
        <v>148</v>
      </c>
      <c r="AZ7" s="305" t="s">
        <v>204</v>
      </c>
      <c r="BA7" s="273" t="s">
        <v>204</v>
      </c>
      <c r="BB7" s="292">
        <v>959</v>
      </c>
      <c r="BC7" s="163" t="s">
        <v>148</v>
      </c>
      <c r="BD7" s="163" t="s">
        <v>148</v>
      </c>
      <c r="BE7" s="163">
        <v>124</v>
      </c>
      <c r="BF7" s="163" t="s">
        <v>148</v>
      </c>
      <c r="BG7" s="337" t="s">
        <v>148</v>
      </c>
    </row>
    <row r="8" spans="1:65" ht="90" customHeight="1">
      <c r="A8" s="305" t="s">
        <v>205</v>
      </c>
      <c r="B8" s="292">
        <v>27181</v>
      </c>
      <c r="C8" s="163" t="s">
        <v>2</v>
      </c>
      <c r="D8" s="163" t="s">
        <v>2</v>
      </c>
      <c r="E8" s="163">
        <v>18123</v>
      </c>
      <c r="F8" s="163" t="s">
        <v>2</v>
      </c>
      <c r="G8" s="163" t="s">
        <v>2</v>
      </c>
      <c r="H8" s="163">
        <v>1142</v>
      </c>
      <c r="I8" s="163" t="s">
        <v>2</v>
      </c>
      <c r="J8" s="163" t="s">
        <v>2</v>
      </c>
      <c r="K8" s="163">
        <v>1434</v>
      </c>
      <c r="L8" s="163" t="s">
        <v>2</v>
      </c>
      <c r="M8" s="337" t="s">
        <v>2</v>
      </c>
      <c r="N8" s="292">
        <v>559</v>
      </c>
      <c r="O8" s="163" t="s">
        <v>2</v>
      </c>
      <c r="P8" s="163" t="s">
        <v>2</v>
      </c>
      <c r="Q8" s="163">
        <v>190</v>
      </c>
      <c r="R8" s="163" t="s">
        <v>2</v>
      </c>
      <c r="S8" s="163" t="s">
        <v>2</v>
      </c>
      <c r="T8" s="163">
        <v>61</v>
      </c>
      <c r="U8" s="163" t="s">
        <v>2</v>
      </c>
      <c r="V8" s="163" t="s">
        <v>2</v>
      </c>
      <c r="W8" s="163">
        <v>115</v>
      </c>
      <c r="X8" s="163" t="s">
        <v>2</v>
      </c>
      <c r="Y8" s="337" t="s">
        <v>2</v>
      </c>
      <c r="Z8" s="305" t="s">
        <v>205</v>
      </c>
      <c r="AA8" s="305" t="s">
        <v>205</v>
      </c>
      <c r="AB8" s="268">
        <v>57</v>
      </c>
      <c r="AC8" s="163" t="s">
        <v>2</v>
      </c>
      <c r="AD8" s="163" t="s">
        <v>2</v>
      </c>
      <c r="AE8" s="163">
        <v>1178</v>
      </c>
      <c r="AF8" s="163" t="s">
        <v>2</v>
      </c>
      <c r="AG8" s="163" t="s">
        <v>2</v>
      </c>
      <c r="AH8" s="163">
        <v>141</v>
      </c>
      <c r="AI8" s="163" t="s">
        <v>2</v>
      </c>
      <c r="AJ8" s="163" t="s">
        <v>2</v>
      </c>
      <c r="AK8" s="163">
        <v>211</v>
      </c>
      <c r="AL8" s="163" t="s">
        <v>2</v>
      </c>
      <c r="AM8" s="163" t="s">
        <v>2</v>
      </c>
      <c r="AN8" s="292">
        <v>280</v>
      </c>
      <c r="AO8" s="163" t="s">
        <v>148</v>
      </c>
      <c r="AP8" s="163" t="s">
        <v>148</v>
      </c>
      <c r="AQ8" s="163">
        <v>158</v>
      </c>
      <c r="AR8" s="163" t="s">
        <v>148</v>
      </c>
      <c r="AS8" s="163" t="s">
        <v>148</v>
      </c>
      <c r="AT8" s="163">
        <v>155</v>
      </c>
      <c r="AU8" s="163" t="s">
        <v>148</v>
      </c>
      <c r="AV8" s="163" t="s">
        <v>148</v>
      </c>
      <c r="AW8" s="163">
        <v>2190</v>
      </c>
      <c r="AX8" s="163" t="s">
        <v>148</v>
      </c>
      <c r="AY8" s="337" t="s">
        <v>148</v>
      </c>
      <c r="AZ8" s="305" t="s">
        <v>205</v>
      </c>
      <c r="BA8" s="273" t="s">
        <v>205</v>
      </c>
      <c r="BB8" s="292">
        <v>1083</v>
      </c>
      <c r="BC8" s="163" t="s">
        <v>148</v>
      </c>
      <c r="BD8" s="163" t="s">
        <v>148</v>
      </c>
      <c r="BE8" s="163">
        <v>104</v>
      </c>
      <c r="BF8" s="163" t="s">
        <v>148</v>
      </c>
      <c r="BG8" s="337" t="s">
        <v>148</v>
      </c>
    </row>
    <row r="9" spans="1:65" ht="90" customHeight="1">
      <c r="A9" s="305" t="s">
        <v>136</v>
      </c>
      <c r="B9" s="292">
        <v>25139</v>
      </c>
      <c r="C9" s="163" t="s">
        <v>2</v>
      </c>
      <c r="D9" s="163" t="s">
        <v>2</v>
      </c>
      <c r="E9" s="163">
        <v>15022</v>
      </c>
      <c r="F9" s="163" t="s">
        <v>2</v>
      </c>
      <c r="G9" s="163" t="s">
        <v>2</v>
      </c>
      <c r="H9" s="163">
        <v>1097</v>
      </c>
      <c r="I9" s="163" t="s">
        <v>2</v>
      </c>
      <c r="J9" s="163" t="s">
        <v>2</v>
      </c>
      <c r="K9" s="163">
        <v>1753</v>
      </c>
      <c r="L9" s="163" t="s">
        <v>2</v>
      </c>
      <c r="M9" s="337" t="s">
        <v>2</v>
      </c>
      <c r="N9" s="292">
        <v>656</v>
      </c>
      <c r="O9" s="163" t="s">
        <v>2</v>
      </c>
      <c r="P9" s="163" t="s">
        <v>2</v>
      </c>
      <c r="Q9" s="163">
        <v>178</v>
      </c>
      <c r="R9" s="163" t="s">
        <v>2</v>
      </c>
      <c r="S9" s="163" t="s">
        <v>2</v>
      </c>
      <c r="T9" s="163">
        <v>64</v>
      </c>
      <c r="U9" s="163" t="s">
        <v>2</v>
      </c>
      <c r="V9" s="163" t="s">
        <v>2</v>
      </c>
      <c r="W9" s="163">
        <v>139</v>
      </c>
      <c r="X9" s="163" t="s">
        <v>2</v>
      </c>
      <c r="Y9" s="337" t="s">
        <v>2</v>
      </c>
      <c r="Z9" s="305" t="s">
        <v>136</v>
      </c>
      <c r="AA9" s="305" t="s">
        <v>136</v>
      </c>
      <c r="AB9" s="268">
        <v>55</v>
      </c>
      <c r="AC9" s="163" t="s">
        <v>2</v>
      </c>
      <c r="AD9" s="163" t="s">
        <v>2</v>
      </c>
      <c r="AE9" s="163">
        <v>1265</v>
      </c>
      <c r="AF9" s="163" t="s">
        <v>2</v>
      </c>
      <c r="AG9" s="163" t="s">
        <v>2</v>
      </c>
      <c r="AH9" s="163">
        <v>166</v>
      </c>
      <c r="AI9" s="163" t="s">
        <v>2</v>
      </c>
      <c r="AJ9" s="163" t="s">
        <v>2</v>
      </c>
      <c r="AK9" s="163">
        <v>171</v>
      </c>
      <c r="AL9" s="163" t="s">
        <v>2</v>
      </c>
      <c r="AM9" s="163" t="s">
        <v>2</v>
      </c>
      <c r="AN9" s="292">
        <v>289</v>
      </c>
      <c r="AO9" s="163" t="s">
        <v>2</v>
      </c>
      <c r="AP9" s="163" t="s">
        <v>2</v>
      </c>
      <c r="AQ9" s="163">
        <v>128</v>
      </c>
      <c r="AR9" s="163" t="s">
        <v>2</v>
      </c>
      <c r="AS9" s="163" t="s">
        <v>2</v>
      </c>
      <c r="AT9" s="163">
        <v>141</v>
      </c>
      <c r="AU9" s="163" t="s">
        <v>2</v>
      </c>
      <c r="AV9" s="163" t="s">
        <v>2</v>
      </c>
      <c r="AW9" s="163">
        <v>2795</v>
      </c>
      <c r="AX9" s="163" t="s">
        <v>2</v>
      </c>
      <c r="AY9" s="337" t="s">
        <v>2</v>
      </c>
      <c r="AZ9" s="305" t="s">
        <v>136</v>
      </c>
      <c r="BA9" s="273" t="s">
        <v>136</v>
      </c>
      <c r="BB9" s="292">
        <v>1100</v>
      </c>
      <c r="BC9" s="163" t="s">
        <v>2</v>
      </c>
      <c r="BD9" s="163" t="s">
        <v>2</v>
      </c>
      <c r="BE9" s="163">
        <v>120</v>
      </c>
      <c r="BF9" s="163" t="s">
        <v>2</v>
      </c>
      <c r="BG9" s="337" t="s">
        <v>2</v>
      </c>
    </row>
    <row r="10" spans="1:65" s="196" customFormat="1" ht="90" customHeight="1">
      <c r="A10" s="357" t="s">
        <v>410</v>
      </c>
      <c r="B10" s="292">
        <v>27168</v>
      </c>
      <c r="C10" s="163" t="s">
        <v>148</v>
      </c>
      <c r="D10" s="163" t="s">
        <v>148</v>
      </c>
      <c r="E10" s="163">
        <v>16461</v>
      </c>
      <c r="F10" s="163" t="s">
        <v>148</v>
      </c>
      <c r="G10" s="163" t="s">
        <v>148</v>
      </c>
      <c r="H10" s="163">
        <v>1042</v>
      </c>
      <c r="I10" s="163" t="s">
        <v>148</v>
      </c>
      <c r="J10" s="163" t="s">
        <v>148</v>
      </c>
      <c r="K10" s="163">
        <v>1643</v>
      </c>
      <c r="L10" s="163" t="s">
        <v>148</v>
      </c>
      <c r="M10" s="337" t="s">
        <v>148</v>
      </c>
      <c r="N10" s="292">
        <v>604</v>
      </c>
      <c r="O10" s="163" t="s">
        <v>148</v>
      </c>
      <c r="P10" s="163" t="s">
        <v>148</v>
      </c>
      <c r="Q10" s="163">
        <v>203</v>
      </c>
      <c r="R10" s="163" t="s">
        <v>148</v>
      </c>
      <c r="S10" s="163" t="s">
        <v>148</v>
      </c>
      <c r="T10" s="163">
        <v>71</v>
      </c>
      <c r="U10" s="163" t="s">
        <v>148</v>
      </c>
      <c r="V10" s="163" t="s">
        <v>148</v>
      </c>
      <c r="W10" s="163">
        <v>138</v>
      </c>
      <c r="X10" s="163" t="s">
        <v>148</v>
      </c>
      <c r="Y10" s="337" t="s">
        <v>148</v>
      </c>
      <c r="Z10" s="357" t="s">
        <v>410</v>
      </c>
      <c r="AA10" s="357" t="s">
        <v>410</v>
      </c>
      <c r="AB10" s="268">
        <v>54</v>
      </c>
      <c r="AC10" s="163" t="s">
        <v>148</v>
      </c>
      <c r="AD10" s="163" t="s">
        <v>148</v>
      </c>
      <c r="AE10" s="163">
        <v>1424</v>
      </c>
      <c r="AF10" s="163" t="s">
        <v>148</v>
      </c>
      <c r="AG10" s="163" t="s">
        <v>148</v>
      </c>
      <c r="AH10" s="163">
        <v>141</v>
      </c>
      <c r="AI10" s="163" t="s">
        <v>148</v>
      </c>
      <c r="AJ10" s="163" t="s">
        <v>148</v>
      </c>
      <c r="AK10" s="163">
        <v>228</v>
      </c>
      <c r="AL10" s="163" t="s">
        <v>148</v>
      </c>
      <c r="AM10" s="163" t="s">
        <v>148</v>
      </c>
      <c r="AN10" s="292">
        <v>319</v>
      </c>
      <c r="AO10" s="163" t="s">
        <v>148</v>
      </c>
      <c r="AP10" s="163" t="s">
        <v>148</v>
      </c>
      <c r="AQ10" s="163">
        <v>111</v>
      </c>
      <c r="AR10" s="163" t="s">
        <v>148</v>
      </c>
      <c r="AS10" s="163" t="s">
        <v>148</v>
      </c>
      <c r="AT10" s="163">
        <v>155</v>
      </c>
      <c r="AU10" s="163" t="s">
        <v>148</v>
      </c>
      <c r="AV10" s="163" t="s">
        <v>148</v>
      </c>
      <c r="AW10" s="163">
        <v>3199</v>
      </c>
      <c r="AX10" s="163" t="s">
        <v>148</v>
      </c>
      <c r="AY10" s="337" t="s">
        <v>148</v>
      </c>
      <c r="AZ10" s="357" t="s">
        <v>410</v>
      </c>
      <c r="BA10" s="273" t="s">
        <v>410</v>
      </c>
      <c r="BB10" s="292">
        <v>1260</v>
      </c>
      <c r="BC10" s="163" t="s">
        <v>148</v>
      </c>
      <c r="BD10" s="163" t="s">
        <v>148</v>
      </c>
      <c r="BE10" s="163">
        <v>115</v>
      </c>
      <c r="BF10" s="163" t="s">
        <v>148</v>
      </c>
      <c r="BG10" s="337" t="s">
        <v>148</v>
      </c>
    </row>
    <row r="11" spans="1:65" ht="90" customHeight="1">
      <c r="A11" s="270" t="s">
        <v>429</v>
      </c>
      <c r="B11" s="672">
        <v>20221</v>
      </c>
      <c r="C11" s="660" t="s">
        <v>148</v>
      </c>
      <c r="D11" s="660" t="s">
        <v>148</v>
      </c>
      <c r="E11" s="673">
        <v>11598</v>
      </c>
      <c r="F11" s="660" t="s">
        <v>148</v>
      </c>
      <c r="G11" s="660" t="s">
        <v>148</v>
      </c>
      <c r="H11" s="673">
        <v>952</v>
      </c>
      <c r="I11" s="660" t="s">
        <v>148</v>
      </c>
      <c r="J11" s="660" t="s">
        <v>148</v>
      </c>
      <c r="K11" s="673">
        <v>1495</v>
      </c>
      <c r="L11" s="660" t="s">
        <v>148</v>
      </c>
      <c r="M11" s="665" t="s">
        <v>148</v>
      </c>
      <c r="N11" s="673">
        <v>603</v>
      </c>
      <c r="O11" s="660" t="s">
        <v>148</v>
      </c>
      <c r="P11" s="665" t="s">
        <v>148</v>
      </c>
      <c r="Q11" s="673">
        <v>184</v>
      </c>
      <c r="R11" s="660" t="s">
        <v>148</v>
      </c>
      <c r="S11" s="665" t="s">
        <v>148</v>
      </c>
      <c r="T11" s="673">
        <v>52</v>
      </c>
      <c r="U11" s="660" t="s">
        <v>148</v>
      </c>
      <c r="V11" s="665" t="s">
        <v>148</v>
      </c>
      <c r="W11" s="673">
        <v>159</v>
      </c>
      <c r="X11" s="660" t="s">
        <v>148</v>
      </c>
      <c r="Y11" s="665" t="s">
        <v>148</v>
      </c>
      <c r="Z11" s="270" t="s">
        <v>429</v>
      </c>
      <c r="AA11" s="270" t="s">
        <v>429</v>
      </c>
      <c r="AB11" s="673">
        <v>68</v>
      </c>
      <c r="AC11" s="660" t="s">
        <v>148</v>
      </c>
      <c r="AD11" s="665" t="s">
        <v>148</v>
      </c>
      <c r="AE11" s="673">
        <v>1081</v>
      </c>
      <c r="AF11" s="660" t="s">
        <v>148</v>
      </c>
      <c r="AG11" s="665" t="s">
        <v>148</v>
      </c>
      <c r="AH11" s="673">
        <v>153</v>
      </c>
      <c r="AI11" s="660" t="s">
        <v>148</v>
      </c>
      <c r="AJ11" s="665" t="s">
        <v>148</v>
      </c>
      <c r="AK11" s="673">
        <v>190</v>
      </c>
      <c r="AL11" s="660" t="s">
        <v>148</v>
      </c>
      <c r="AM11" s="665" t="s">
        <v>148</v>
      </c>
      <c r="AN11" s="673">
        <v>276</v>
      </c>
      <c r="AO11" s="660" t="s">
        <v>148</v>
      </c>
      <c r="AP11" s="665" t="s">
        <v>148</v>
      </c>
      <c r="AQ11" s="673">
        <v>126</v>
      </c>
      <c r="AR11" s="660" t="s">
        <v>148</v>
      </c>
      <c r="AS11" s="665" t="s">
        <v>148</v>
      </c>
      <c r="AT11" s="673">
        <v>119</v>
      </c>
      <c r="AU11" s="660" t="s">
        <v>148</v>
      </c>
      <c r="AV11" s="665" t="s">
        <v>148</v>
      </c>
      <c r="AW11" s="673">
        <v>2056</v>
      </c>
      <c r="AX11" s="660" t="s">
        <v>148</v>
      </c>
      <c r="AY11" s="665" t="s">
        <v>148</v>
      </c>
      <c r="AZ11" s="270" t="s">
        <v>429</v>
      </c>
      <c r="BA11" s="278" t="s">
        <v>429</v>
      </c>
      <c r="BB11" s="673">
        <v>1027</v>
      </c>
      <c r="BC11" s="660" t="s">
        <v>148</v>
      </c>
      <c r="BD11" s="665" t="s">
        <v>148</v>
      </c>
      <c r="BE11" s="674">
        <v>82</v>
      </c>
      <c r="BF11" s="660" t="s">
        <v>148</v>
      </c>
      <c r="BG11" s="665" t="s">
        <v>148</v>
      </c>
    </row>
    <row r="13" spans="1:65">
      <c r="A13" s="579" t="s">
        <v>212</v>
      </c>
      <c r="B13" s="579"/>
      <c r="C13" s="579"/>
      <c r="D13" s="579"/>
      <c r="W13" s="578" t="s">
        <v>45</v>
      </c>
      <c r="X13" s="578"/>
      <c r="Y13" s="578"/>
      <c r="Z13" s="578"/>
      <c r="AA13" s="592" t="s">
        <v>357</v>
      </c>
      <c r="AB13" s="592"/>
      <c r="AJ13" s="578"/>
      <c r="AK13" s="578"/>
      <c r="AL13" s="578"/>
      <c r="AM13" s="578"/>
      <c r="AW13" s="578" t="s">
        <v>45</v>
      </c>
      <c r="AX13" s="578"/>
      <c r="AY13" s="578"/>
      <c r="AZ13" s="578"/>
      <c r="BA13" s="584" t="s">
        <v>358</v>
      </c>
      <c r="BB13" s="584"/>
    </row>
  </sheetData>
  <mergeCells count="39">
    <mergeCell ref="A3:M3"/>
    <mergeCell ref="N3:Z3"/>
    <mergeCell ref="AA3:AM3"/>
    <mergeCell ref="AN3:AZ3"/>
    <mergeCell ref="BA3:BG3"/>
    <mergeCell ref="A2:M2"/>
    <mergeCell ref="N2:Z2"/>
    <mergeCell ref="AA2:AM2"/>
    <mergeCell ref="AN2:AZ2"/>
    <mergeCell ref="BA2:BG2"/>
    <mergeCell ref="AT5:AV5"/>
    <mergeCell ref="Q5:S5"/>
    <mergeCell ref="T5:V5"/>
    <mergeCell ref="W5:Y5"/>
    <mergeCell ref="Z5:Z6"/>
    <mergeCell ref="AA5:AA6"/>
    <mergeCell ref="AB5:AD5"/>
    <mergeCell ref="BE5:BG5"/>
    <mergeCell ref="A13:D13"/>
    <mergeCell ref="AE5:AG5"/>
    <mergeCell ref="AH5:AJ5"/>
    <mergeCell ref="AK5:AM5"/>
    <mergeCell ref="AN5:AP5"/>
    <mergeCell ref="A5:A6"/>
    <mergeCell ref="B5:D5"/>
    <mergeCell ref="E5:G5"/>
    <mergeCell ref="H5:J5"/>
    <mergeCell ref="K5:M5"/>
    <mergeCell ref="N5:P5"/>
    <mergeCell ref="W13:Z13"/>
    <mergeCell ref="AA13:AB13"/>
    <mergeCell ref="AJ13:AM13"/>
    <mergeCell ref="AQ5:AS5"/>
    <mergeCell ref="AW13:AZ13"/>
    <mergeCell ref="BA13:BB13"/>
    <mergeCell ref="AW5:AY5"/>
    <mergeCell ref="AZ5:AZ6"/>
    <mergeCell ref="BA5:BA6"/>
    <mergeCell ref="BB5:BD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3" max="1048575" man="1"/>
    <brk id="26" max="12" man="1"/>
    <brk id="39" max="12" man="1"/>
    <brk id="5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목차</vt:lpstr>
      <vt:lpstr>1.인구추이</vt:lpstr>
      <vt:lpstr>2.동별세대및인구</vt:lpstr>
      <vt:lpstr>3.연령(5세별)및성별인구</vt:lpstr>
      <vt:lpstr>3.연령(5세계급)및성별인구</vt:lpstr>
      <vt:lpstr>4.인구동태</vt:lpstr>
      <vt:lpstr>5.인구이동</vt:lpstr>
      <vt:lpstr>6. 주민등록 전입지별 인구이동(타시도→울산 북구)</vt:lpstr>
      <vt:lpstr>7.주민등록 전출지별 인구이동(울산 북구→타시도)</vt:lpstr>
      <vt:lpstr>8. 외국인 국적별 현황</vt:lpstr>
      <vt:lpstr>9. 외국인과의 혼인</vt:lpstr>
      <vt:lpstr>10. 사망원인별 사망(6-1~3)</vt:lpstr>
      <vt:lpstr>10. 사망원인별 사망(6-4~6)</vt:lpstr>
      <vt:lpstr>11. 여성가구주 현황</vt:lpstr>
      <vt:lpstr>'1.인구추이'!Print_Area</vt:lpstr>
      <vt:lpstr>'10. 사망원인별 사망(6-1~3)'!Print_Area</vt:lpstr>
      <vt:lpstr>'10. 사망원인별 사망(6-4~6)'!Print_Area</vt:lpstr>
      <vt:lpstr>'11. 여성가구주 현황'!Print_Area</vt:lpstr>
      <vt:lpstr>'2.동별세대및인구'!Print_Area</vt:lpstr>
      <vt:lpstr>'3.연령(5세별)및성별인구'!Print_Area</vt:lpstr>
      <vt:lpstr>'4.인구동태'!Print_Area</vt:lpstr>
      <vt:lpstr>'5.인구이동'!Print_Area</vt:lpstr>
      <vt:lpstr>'6. 주민등록 전입지별 인구이동(타시도→울산 북구)'!Print_Area</vt:lpstr>
      <vt:lpstr>'7.주민등록 전출지별 인구이동(울산 북구→타시도)'!Print_Area</vt:lpstr>
      <vt:lpstr>'8. 외국인 국적별 현황'!Print_Area</vt:lpstr>
      <vt:lpstr>'9. 외국인과의 혼인'!Print_Area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2023-03-07T00:40:52Z</cp:lastPrinted>
  <dcterms:created xsi:type="dcterms:W3CDTF">2008-05-07T00:15:02Z</dcterms:created>
  <dcterms:modified xsi:type="dcterms:W3CDTF">2024-10-18T04:27:31Z</dcterms:modified>
</cp:coreProperties>
</file>