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주민자치센터 운영\14.주민자치센터 운영결과보고\2020년\"/>
    </mc:Choice>
  </mc:AlternateContent>
  <bookViews>
    <workbookView xWindow="120" yWindow="15" windowWidth="15480" windowHeight="11640"/>
  </bookViews>
  <sheets>
    <sheet name="총괄" sheetId="7" r:id="rId1"/>
    <sheet name="1월" sheetId="22" r:id="rId2"/>
    <sheet name="2월" sheetId="23" r:id="rId3"/>
    <sheet name="3월" sheetId="24" r:id="rId4"/>
    <sheet name="4월" sheetId="25" r:id="rId5"/>
    <sheet name="5월" sheetId="26" r:id="rId6"/>
    <sheet name="6월" sheetId="27" r:id="rId7"/>
    <sheet name="Sheet1" sheetId="20" r:id="rId8"/>
  </sheets>
  <definedNames>
    <definedName name="_xlnm.Print_Area" localSheetId="0">총괄!$A$1:$E$6</definedName>
  </definedNames>
  <calcPr calcId="162913"/>
</workbook>
</file>

<file path=xl/calcChain.xml><?xml version="1.0" encoding="utf-8"?>
<calcChain xmlns="http://schemas.openxmlformats.org/spreadsheetml/2006/main">
  <c r="B4" i="7" l="1"/>
  <c r="C5" i="7"/>
  <c r="B5" i="7"/>
  <c r="D10" i="27"/>
  <c r="C10" i="27"/>
  <c r="E4" i="27"/>
  <c r="E5" i="27" s="1"/>
  <c r="E6" i="27" s="1"/>
  <c r="E7" i="27" s="1"/>
  <c r="E8" i="27" s="1"/>
  <c r="E9" i="27" s="1"/>
  <c r="E4" i="26"/>
  <c r="C4" i="26"/>
  <c r="D6" i="25"/>
  <c r="C6" i="25"/>
  <c r="E4" i="25"/>
  <c r="E5" i="25" s="1"/>
  <c r="D10" i="24"/>
  <c r="C10" i="24"/>
  <c r="E4" i="24"/>
  <c r="E5" i="24" s="1"/>
  <c r="E6" i="24" s="1"/>
  <c r="E7" i="24" s="1"/>
  <c r="E8" i="24" s="1"/>
  <c r="E9" i="24" s="1"/>
  <c r="D17" i="23" l="1"/>
  <c r="C17" i="23"/>
  <c r="E6" i="23"/>
  <c r="E7" i="23" s="1"/>
  <c r="E8" i="23" s="1"/>
  <c r="E9" i="23" s="1"/>
  <c r="E10" i="23" s="1"/>
  <c r="E11" i="23" s="1"/>
  <c r="E12" i="23" s="1"/>
  <c r="E13" i="23" s="1"/>
  <c r="E14" i="23" s="1"/>
  <c r="E15" i="23" s="1"/>
  <c r="E16" i="23" s="1"/>
  <c r="E5" i="23"/>
  <c r="E4" i="23"/>
  <c r="D14" i="22"/>
  <c r="C14" i="22"/>
  <c r="E4" i="22"/>
  <c r="E5" i="22" s="1"/>
  <c r="E6" i="22" s="1"/>
  <c r="E7" i="22" s="1"/>
  <c r="E8" i="22" s="1"/>
  <c r="E9" i="22" s="1"/>
  <c r="E10" i="22" s="1"/>
  <c r="E11" i="22" s="1"/>
  <c r="E12" i="22" s="1"/>
  <c r="E13" i="22" s="1"/>
  <c r="D4" i="7" l="1"/>
  <c r="D5" i="7" l="1"/>
  <c r="D6" i="7" s="1"/>
</calcChain>
</file>

<file path=xl/sharedStrings.xml><?xml version="1.0" encoding="utf-8"?>
<sst xmlns="http://schemas.openxmlformats.org/spreadsheetml/2006/main" count="128" uniqueCount="65">
  <si>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</si>
  <si>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</si>
  <si>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</si>
  <si>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</si>
  <si>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</si>
  <si>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</si>
  <si>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</si>
  <si>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</si>
  <si>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</si>
  <si>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</si>
  <si>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</si>
  <si>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</si>
  <si>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</si>
  <si>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3일</t>
    <phoneticPr fontId="1" type="noConversion"/>
  </si>
  <si>
    <t>취소환불1건</t>
    <phoneticPr fontId="1" type="noConversion"/>
  </si>
  <si>
    <t>결산이자</t>
    <phoneticPr fontId="1" type="noConversion"/>
  </si>
  <si>
    <t>18일</t>
    <phoneticPr fontId="1" type="noConversion"/>
  </si>
  <si>
    <t>19일</t>
    <phoneticPr fontId="1" type="noConversion"/>
  </si>
  <si>
    <t>20일</t>
    <phoneticPr fontId="1" type="noConversion"/>
  </si>
  <si>
    <t>음원사용료</t>
    <phoneticPr fontId="1" type="noConversion"/>
  </si>
  <si>
    <t>27일</t>
    <phoneticPr fontId="1" type="noConversion"/>
  </si>
  <si>
    <t>28일</t>
    <phoneticPr fontId="1" type="noConversion"/>
  </si>
  <si>
    <t>1월 주민자치센터 결산</t>
    <phoneticPr fontId="1" type="noConversion"/>
  </si>
  <si>
    <t>1일</t>
    <phoneticPr fontId="1" type="noConversion"/>
  </si>
  <si>
    <t>수강료징수</t>
    <phoneticPr fontId="1" type="noConversion"/>
  </si>
  <si>
    <t>취소환불8건</t>
    <phoneticPr fontId="1" type="noConversion"/>
  </si>
  <si>
    <t>23일</t>
    <phoneticPr fontId="1" type="noConversion"/>
  </si>
  <si>
    <t>25일</t>
    <phoneticPr fontId="1" type="noConversion"/>
  </si>
  <si>
    <t>취소환불2건</t>
    <phoneticPr fontId="1" type="noConversion"/>
  </si>
  <si>
    <t>스카이라이프요금</t>
    <phoneticPr fontId="1" type="noConversion"/>
  </si>
  <si>
    <t>2월 주민자치센터 결산</t>
    <phoneticPr fontId="1" type="noConversion"/>
  </si>
  <si>
    <t>3월 주민자치센터 결산</t>
    <phoneticPr fontId="1" type="noConversion"/>
  </si>
  <si>
    <t>2월강사료</t>
    <phoneticPr fontId="1" type="noConversion"/>
  </si>
  <si>
    <t>7일</t>
    <phoneticPr fontId="1" type="noConversion"/>
  </si>
  <si>
    <t>17일</t>
    <phoneticPr fontId="1" type="noConversion"/>
  </si>
  <si>
    <t>29일</t>
    <phoneticPr fontId="1" type="noConversion"/>
  </si>
  <si>
    <t>4월 주민자치센터 결산</t>
    <phoneticPr fontId="1" type="noConversion"/>
  </si>
  <si>
    <t>2일</t>
    <phoneticPr fontId="1" type="noConversion"/>
  </si>
  <si>
    <t>취소환불4건</t>
    <phoneticPr fontId="1" type="noConversion"/>
  </si>
  <si>
    <t>5월 주민자치센터 결산</t>
    <phoneticPr fontId="1" type="noConversion"/>
  </si>
  <si>
    <t>10일</t>
    <phoneticPr fontId="1" type="noConversion"/>
  </si>
  <si>
    <t>6월 주민자치센터 결산</t>
    <phoneticPr fontId="1" type="noConversion"/>
  </si>
  <si>
    <t>3분기수강생모집현수막</t>
    <phoneticPr fontId="1" type="noConversion"/>
  </si>
  <si>
    <t>3분기수강료징수</t>
    <phoneticPr fontId="1" type="noConversion"/>
  </si>
  <si>
    <t>21일</t>
    <phoneticPr fontId="1" type="noConversion"/>
  </si>
  <si>
    <t>24일</t>
    <phoneticPr fontId="1" type="noConversion"/>
  </si>
  <si>
    <t>9일</t>
    <phoneticPr fontId="1" type="noConversion"/>
  </si>
  <si>
    <t>취소환불10건</t>
    <phoneticPr fontId="1" type="noConversion"/>
  </si>
  <si>
    <t>문구류(A4파일 외)</t>
    <phoneticPr fontId="1" type="noConversion"/>
  </si>
  <si>
    <t>취소환불7건</t>
    <phoneticPr fontId="1" type="noConversion"/>
  </si>
  <si>
    <t>1월강사료</t>
    <phoneticPr fontId="1" type="noConversion"/>
  </si>
  <si>
    <t>공인인증서발급수수료</t>
    <phoneticPr fontId="1" type="noConversion"/>
  </si>
  <si>
    <t>요가실,풍물실청소기구입</t>
    <phoneticPr fontId="1" type="noConversion"/>
  </si>
  <si>
    <t>239,000*2</t>
    <phoneticPr fontId="1" type="noConversion"/>
  </si>
  <si>
    <t>헬스기구수리(러닝머신,레그프렌스)</t>
    <phoneticPr fontId="1" type="noConversion"/>
  </si>
  <si>
    <t>통장해지이자</t>
    <phoneticPr fontId="1" type="noConversion"/>
  </si>
  <si>
    <t>계</t>
    <phoneticPr fontId="1" type="noConversion"/>
  </si>
  <si>
    <t>프로그램환불(21개)</t>
    <phoneticPr fontId="1" type="noConversion"/>
  </si>
  <si>
    <t>복사기토너</t>
    <phoneticPr fontId="1" type="noConversion"/>
  </si>
  <si>
    <t>자원봉사자 수당</t>
    <phoneticPr fontId="1" type="noConversion"/>
  </si>
  <si>
    <t>스카이라이프</t>
    <phoneticPr fontId="1" type="noConversion"/>
  </si>
  <si>
    <t>정수기랜탈료연납(2대)</t>
    <phoneticPr fontId="1" type="noConversion"/>
  </si>
  <si>
    <t>15*50,000</t>
    <phoneticPr fontId="1" type="noConversion"/>
  </si>
  <si>
    <t>2020년 상반기 송정동 주민자치센터 수입, 지출 내역(총괄)</t>
    <phoneticPr fontId="1" type="noConversion"/>
  </si>
  <si>
    <t>20년 1월~6월 수입 및 지출내역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</si>
</sst>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m&quot;/&quot;d"/>
  </numFmts>
  <fonts count="10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/>
    <xf numFmtId="0" fontId="0" fillId="0" borderId="0" xfId="0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5" fillId="0" borderId="0" xfId="3" applyFont="1" applyAlignment="1"/>
    <xf numFmtId="41" fontId="5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2" fillId="0" borderId="2" xfId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41" fontId="2" fillId="0" borderId="11" xfId="1" applyBorder="1" applyAlignment="1">
      <alignment vertical="center"/>
    </xf>
    <xf numFmtId="41" fontId="8" fillId="0" borderId="13" xfId="0" applyNumberFormat="1" applyFont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41" fontId="2" fillId="0" borderId="5" xfId="1" applyBorder="1" applyAlignment="1">
      <alignment vertical="center"/>
    </xf>
    <xf numFmtId="0" fontId="0" fillId="0" borderId="6" xfId="0" applyFill="1" applyBorder="1" applyAlignment="1">
      <alignment horizontal="center" vertical="center"/>
    </xf>
    <xf numFmtId="41" fontId="8" fillId="0" borderId="16" xfId="0" applyNumberFormat="1" applyFont="1" applyBorder="1" applyAlignment="1">
      <alignment vertical="center"/>
    </xf>
    <xf numFmtId="41" fontId="8" fillId="0" borderId="16" xfId="1" applyFont="1" applyBorder="1" applyAlignment="1">
      <alignment vertical="center"/>
    </xf>
    <xf numFmtId="0" fontId="0" fillId="0" borderId="17" xfId="0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0" fillId="0" borderId="0" xfId="1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 applyAlignment="1">
      <alignment vertical="center"/>
    </xf>
    <xf numFmtId="176" fontId="0" fillId="0" borderId="0" xfId="0" applyNumberFormat="1" applyAlignment="1">
      <alignment horizontal="center"/>
    </xf>
    <xf numFmtId="41" fontId="0" fillId="0" borderId="0" xfId="1" applyFont="1"/>
    <xf numFmtId="41" fontId="2" fillId="0" borderId="13" xfId="1" applyBorder="1" applyAlignment="1">
      <alignment vertical="center"/>
    </xf>
    <xf numFmtId="41" fontId="2" fillId="0" borderId="11" xfId="1" applyFont="1" applyBorder="1" applyAlignment="1">
      <alignment vertical="center"/>
    </xf>
    <xf numFmtId="41" fontId="8" fillId="0" borderId="11" xfId="0" applyNumberFormat="1" applyFont="1" applyBorder="1" applyAlignment="1">
      <alignment vertical="center"/>
    </xf>
    <xf numFmtId="41" fontId="9" fillId="0" borderId="11" xfId="0" applyNumberFormat="1" applyFont="1" applyBorder="1" applyAlignment="1">
      <alignment vertical="center"/>
    </xf>
    <xf numFmtId="41" fontId="6" fillId="0" borderId="0" xfId="3" applyFont="1" applyAlignment="1">
      <alignment horizontal="center" vertical="center"/>
    </xf>
    <xf numFmtId="41" fontId="7" fillId="0" borderId="0" xfId="1" applyFont="1" applyFill="1" applyAlignment="1">
      <alignment horizontal="center" vertical="center"/>
    </xf>
    <xf numFmtId="176" fontId="8" fillId="0" borderId="14" xfId="0" applyNumberFormat="1" applyFont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D4" sqref="D4"/>
    </sheetView>
  </sheetViews>
  <sheetFormatPr defaultRowHeight="13.5"/>
  <cols>
    <col min="1" max="1" width="25" style="2" customWidth="1"/>
    <col min="2" max="2" width="10.77734375" style="2" customWidth="1"/>
    <col min="3" max="4" width="11.88671875" style="2" bestFit="1" customWidth="1"/>
    <col min="5" max="5" width="4.6640625" style="2" customWidth="1"/>
    <col min="6" max="6" width="13.109375" style="2" customWidth="1"/>
    <col min="7" max="16384" width="8.88671875" style="2"/>
  </cols>
  <sheetData>
    <row r="1" spans="1:7" ht="42.75" customHeight="1">
      <c r="A1" s="48" t="s">
        <v>63</v>
      </c>
      <c r="B1" s="48"/>
      <c r="C1" s="48"/>
      <c r="D1" s="48"/>
      <c r="E1" s="48"/>
    </row>
    <row r="2" spans="1:7" ht="20.100000000000001" customHeight="1" thickBot="1">
      <c r="A2" s="18"/>
      <c r="B2" s="18"/>
      <c r="C2" s="18"/>
      <c r="D2" s="18"/>
      <c r="E2" s="17"/>
    </row>
    <row r="3" spans="1:7" s="6" customFormat="1" ht="22.5" customHeight="1" thickBot="1">
      <c r="A3" s="3" t="s">
        <v>6</v>
      </c>
      <c r="B3" s="4" t="s">
        <v>7</v>
      </c>
      <c r="C3" s="4" t="s">
        <v>8</v>
      </c>
      <c r="D3" s="4" t="s">
        <v>9</v>
      </c>
      <c r="E3" s="5" t="s">
        <v>10</v>
      </c>
    </row>
    <row r="4" spans="1:7" s="6" customFormat="1" ht="25.5" customHeight="1" thickTop="1">
      <c r="A4" s="20" t="s">
        <v>12</v>
      </c>
      <c r="B4" s="11">
        <f>'1월'!E3</f>
        <v>27191092</v>
      </c>
      <c r="C4" s="11"/>
      <c r="D4" s="11">
        <f>B4</f>
        <v>27191092</v>
      </c>
      <c r="E4" s="12"/>
    </row>
    <row r="5" spans="1:7" s="10" customFormat="1" ht="25.5" customHeight="1">
      <c r="A5" s="7" t="s">
        <v>64</v>
      </c>
      <c r="B5" s="8">
        <f>'1월'!C14+'2월'!C17+'3월'!C10+'4월'!C6+'5월'!C4+'6월'!C10</f>
        <v>6957842</v>
      </c>
      <c r="C5" s="8">
        <f>'1월'!D14+'2월'!D17+'3월'!D10+'4월'!D6+'5월'!D4+'6월'!D10</f>
        <v>25326920</v>
      </c>
      <c r="D5" s="8">
        <f>B5-C5</f>
        <v>-18369078</v>
      </c>
      <c r="E5" s="9"/>
    </row>
    <row r="6" spans="1:7" s="6" customFormat="1" ht="25.5" customHeight="1" thickBot="1">
      <c r="A6" s="13" t="s">
        <v>11</v>
      </c>
      <c r="B6" s="14"/>
      <c r="C6" s="14"/>
      <c r="D6" s="14">
        <f>D4+D5</f>
        <v>8822014</v>
      </c>
      <c r="E6" s="15"/>
    </row>
    <row r="7" spans="1:7" s="6" customFormat="1" ht="20.100000000000001" customHeight="1"/>
    <row r="8" spans="1:7" s="6" customFormat="1" ht="20.100000000000001" customHeight="1"/>
    <row r="9" spans="1:7" s="6" customFormat="1" ht="20.100000000000001" customHeight="1"/>
    <row r="10" spans="1:7" s="6" customFormat="1" ht="20.100000000000001" customHeight="1"/>
    <row r="11" spans="1:7" s="6" customFormat="1" ht="20.100000000000001" customHeight="1"/>
    <row r="12" spans="1:7" s="6" customFormat="1" ht="20.100000000000001" customHeight="1"/>
    <row r="13" spans="1:7" s="6" customFormat="1" ht="20.100000000000001" customHeight="1"/>
    <row r="14" spans="1:7" s="16" customFormat="1" ht="20.100000000000001" customHeight="1">
      <c r="G14" s="6"/>
    </row>
    <row r="15" spans="1:7" s="16" customFormat="1" ht="20.100000000000001" customHeight="1">
      <c r="D15" s="19"/>
      <c r="E15" s="19"/>
      <c r="G15" s="6"/>
    </row>
    <row r="16" spans="1:7" s="16" customFormat="1" ht="20.100000000000001" customHeight="1">
      <c r="G16" s="6"/>
    </row>
    <row r="17" spans="6:7" ht="16.5">
      <c r="F17" s="16"/>
      <c r="G17" s="6"/>
    </row>
    <row r="18" spans="6:7" ht="16.5">
      <c r="F18" s="16"/>
      <c r="G18" s="6"/>
    </row>
    <row r="19" spans="6:7" ht="16.5">
      <c r="G19" s="6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"/>
  <sheetViews>
    <sheetView workbookViewId="0">
      <selection activeCell="E3" sqref="E3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49" t="s">
        <v>22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27191092</v>
      </c>
      <c r="F3" s="29"/>
    </row>
    <row r="4" spans="1:6" ht="21" customHeight="1">
      <c r="A4" s="30" t="s">
        <v>37</v>
      </c>
      <c r="B4" s="31" t="s">
        <v>25</v>
      </c>
      <c r="C4" s="27"/>
      <c r="D4" s="27">
        <v>360000</v>
      </c>
      <c r="E4" s="27">
        <f>E3-D4</f>
        <v>26831092</v>
      </c>
      <c r="F4" s="33"/>
    </row>
    <row r="5" spans="1:6" ht="21" customHeight="1">
      <c r="A5" s="30"/>
      <c r="B5" s="31" t="s">
        <v>24</v>
      </c>
      <c r="C5" s="27">
        <v>477000</v>
      </c>
      <c r="D5" s="27"/>
      <c r="E5" s="27">
        <f>E4+C5</f>
        <v>27308092</v>
      </c>
      <c r="F5" s="33"/>
    </row>
    <row r="6" spans="1:6" ht="21" customHeight="1">
      <c r="A6" s="30" t="s">
        <v>46</v>
      </c>
      <c r="B6" s="31" t="s">
        <v>47</v>
      </c>
      <c r="C6" s="27"/>
      <c r="D6" s="27">
        <v>369000</v>
      </c>
      <c r="E6" s="27">
        <f>E5-D6</f>
        <v>26939092</v>
      </c>
      <c r="F6" s="33"/>
    </row>
    <row r="7" spans="1:6" ht="21" customHeight="1">
      <c r="A7" s="30"/>
      <c r="B7" s="31" t="s">
        <v>24</v>
      </c>
      <c r="C7" s="27">
        <v>640000</v>
      </c>
      <c r="D7" s="27"/>
      <c r="E7" s="27">
        <f>E6+C7</f>
        <v>27579092</v>
      </c>
      <c r="F7" s="33"/>
    </row>
    <row r="8" spans="1:6" ht="21" customHeight="1">
      <c r="A8" s="30" t="s">
        <v>18</v>
      </c>
      <c r="B8" s="31" t="s">
        <v>47</v>
      </c>
      <c r="C8" s="27"/>
      <c r="D8" s="27">
        <v>261000</v>
      </c>
      <c r="E8" s="27">
        <f>E7-D8</f>
        <v>27318092</v>
      </c>
      <c r="F8" s="33"/>
    </row>
    <row r="9" spans="1:6" ht="21" customHeight="1">
      <c r="A9" s="30"/>
      <c r="B9" s="31" t="s">
        <v>24</v>
      </c>
      <c r="C9" s="27">
        <v>20000</v>
      </c>
      <c r="D9" s="27"/>
      <c r="E9" s="27">
        <f>E8+C9</f>
        <v>27338092</v>
      </c>
      <c r="F9" s="33"/>
    </row>
    <row r="10" spans="1:6" ht="21" customHeight="1">
      <c r="A10" s="30" t="s">
        <v>26</v>
      </c>
      <c r="B10" s="31" t="s">
        <v>38</v>
      </c>
      <c r="C10" s="32"/>
      <c r="D10" s="32">
        <v>124600</v>
      </c>
      <c r="E10" s="27">
        <f>E9-D10</f>
        <v>27213492</v>
      </c>
      <c r="F10" s="33"/>
    </row>
    <row r="11" spans="1:6" ht="21" customHeight="1">
      <c r="A11" s="30"/>
      <c r="B11" s="31" t="s">
        <v>19</v>
      </c>
      <c r="C11" s="32"/>
      <c r="D11" s="32">
        <v>6930</v>
      </c>
      <c r="E11" s="27">
        <f>E10-D11</f>
        <v>27206562</v>
      </c>
      <c r="F11" s="33"/>
    </row>
    <row r="12" spans="1:6" ht="21" customHeight="1">
      <c r="A12" s="30" t="s">
        <v>21</v>
      </c>
      <c r="B12" s="31" t="s">
        <v>48</v>
      </c>
      <c r="C12" s="32"/>
      <c r="D12" s="32">
        <v>20600</v>
      </c>
      <c r="E12" s="27">
        <f>E11-D12</f>
        <v>27185962</v>
      </c>
      <c r="F12" s="33"/>
    </row>
    <row r="13" spans="1:6" ht="21" customHeight="1">
      <c r="A13" s="30"/>
      <c r="B13" s="31" t="s">
        <v>29</v>
      </c>
      <c r="C13" s="32"/>
      <c r="D13" s="32">
        <v>45730</v>
      </c>
      <c r="E13" s="27">
        <f>E12-D13</f>
        <v>27140232</v>
      </c>
      <c r="F13" s="33"/>
    </row>
    <row r="14" spans="1:6" s="1" customFormat="1" ht="24" customHeight="1" thickBot="1">
      <c r="A14" s="50"/>
      <c r="B14" s="51"/>
      <c r="C14" s="34">
        <f>SUM(C3:C13)</f>
        <v>1137000</v>
      </c>
      <c r="D14" s="35">
        <f>SUM(D4:D13)</f>
        <v>1187860</v>
      </c>
      <c r="E14" s="34">
        <v>27140232</v>
      </c>
      <c r="F14" s="36"/>
    </row>
    <row r="15" spans="1:6" s="38" customFormat="1" ht="21" customHeight="1">
      <c r="A15" s="37"/>
      <c r="D15" s="39"/>
    </row>
    <row r="16" spans="1:6" s="1" customFormat="1" ht="21" customHeight="1">
      <c r="A16" s="40"/>
      <c r="D16" s="41"/>
    </row>
    <row r="17" spans="1:4" s="1" customFormat="1" ht="21" customHeight="1">
      <c r="A17" s="40"/>
      <c r="D17" s="41"/>
    </row>
    <row r="18" spans="1:4" s="1" customFormat="1" ht="21" customHeight="1">
      <c r="A18" s="40"/>
      <c r="D18" s="41"/>
    </row>
    <row r="19" spans="1:4" s="1" customFormat="1" ht="21" customHeight="1">
      <c r="A19" s="40"/>
      <c r="D19" s="41"/>
    </row>
    <row r="20" spans="1:4" s="1" customFormat="1" ht="21" customHeight="1">
      <c r="A20" s="40"/>
      <c r="D20" s="41"/>
    </row>
    <row r="21" spans="1:4" s="1" customFormat="1" ht="21" customHeight="1">
      <c r="A21" s="40"/>
      <c r="D21" s="41"/>
    </row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</sheetData>
  <mergeCells count="2">
    <mergeCell ref="A1:F1"/>
    <mergeCell ref="A14:B1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1"/>
  <sheetViews>
    <sheetView workbookViewId="0">
      <selection activeCell="D17" sqref="D17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9" t="s">
        <v>30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27140232</v>
      </c>
      <c r="F3" s="29"/>
    </row>
    <row r="4" spans="1:6" ht="21" customHeight="1">
      <c r="A4" s="30" t="s">
        <v>13</v>
      </c>
      <c r="B4" s="31" t="s">
        <v>49</v>
      </c>
      <c r="C4" s="27"/>
      <c r="D4" s="27">
        <v>188400</v>
      </c>
      <c r="E4" s="27">
        <f>E3-D4</f>
        <v>26951832</v>
      </c>
      <c r="F4" s="33"/>
    </row>
    <row r="5" spans="1:6" ht="21" customHeight="1">
      <c r="A5" s="30"/>
      <c r="B5" s="31" t="s">
        <v>50</v>
      </c>
      <c r="C5" s="27"/>
      <c r="D5" s="27">
        <v>5640000</v>
      </c>
      <c r="E5" s="27">
        <f>E4-D5</f>
        <v>21311832</v>
      </c>
      <c r="F5" s="33"/>
    </row>
    <row r="6" spans="1:6" ht="21" customHeight="1">
      <c r="A6" s="30"/>
      <c r="B6" s="31" t="s">
        <v>24</v>
      </c>
      <c r="C6" s="27">
        <v>153000</v>
      </c>
      <c r="D6" s="27"/>
      <c r="E6" s="27">
        <f>E5+C6</f>
        <v>21464832</v>
      </c>
      <c r="F6" s="33"/>
    </row>
    <row r="7" spans="1:6" ht="21" customHeight="1">
      <c r="A7" s="30" t="s">
        <v>33</v>
      </c>
      <c r="B7" s="31" t="s">
        <v>14</v>
      </c>
      <c r="C7" s="27"/>
      <c r="D7" s="27">
        <v>25500</v>
      </c>
      <c r="E7" s="27">
        <f>E6-D7</f>
        <v>21439332</v>
      </c>
      <c r="F7" s="33"/>
    </row>
    <row r="8" spans="1:6" ht="21" customHeight="1">
      <c r="A8" s="30" t="s">
        <v>40</v>
      </c>
      <c r="B8" s="31" t="s">
        <v>24</v>
      </c>
      <c r="C8" s="27">
        <v>30000</v>
      </c>
      <c r="D8" s="27"/>
      <c r="E8" s="27">
        <f>E7+C8</f>
        <v>21469332</v>
      </c>
      <c r="F8" s="33"/>
    </row>
    <row r="9" spans="1:6" ht="21" customHeight="1">
      <c r="A9" s="30" t="s">
        <v>34</v>
      </c>
      <c r="B9" s="31" t="s">
        <v>51</v>
      </c>
      <c r="C9" s="27"/>
      <c r="D9" s="27">
        <v>4400</v>
      </c>
      <c r="E9" s="27">
        <f>E8-D9</f>
        <v>21464932</v>
      </c>
      <c r="F9" s="33"/>
    </row>
    <row r="10" spans="1:6" ht="21" customHeight="1">
      <c r="A10" s="30"/>
      <c r="B10" s="31" t="s">
        <v>52</v>
      </c>
      <c r="C10" s="32"/>
      <c r="D10" s="32">
        <v>478000</v>
      </c>
      <c r="E10" s="27">
        <f>E9-D10</f>
        <v>20986932</v>
      </c>
      <c r="F10" s="33" t="s">
        <v>53</v>
      </c>
    </row>
    <row r="11" spans="1:6" ht="21" customHeight="1">
      <c r="A11" s="30" t="s">
        <v>16</v>
      </c>
      <c r="B11" s="31" t="s">
        <v>25</v>
      </c>
      <c r="C11" s="32"/>
      <c r="D11" s="32">
        <v>158200</v>
      </c>
      <c r="E11" s="27">
        <f>E10-D11</f>
        <v>20828732</v>
      </c>
      <c r="F11" s="33"/>
    </row>
    <row r="12" spans="1:6" ht="21" customHeight="1">
      <c r="A12" s="30" t="s">
        <v>17</v>
      </c>
      <c r="B12" s="31" t="s">
        <v>24</v>
      </c>
      <c r="C12" s="32">
        <v>20000</v>
      </c>
      <c r="D12" s="32"/>
      <c r="E12" s="27">
        <f>E11+C12</f>
        <v>20848732</v>
      </c>
      <c r="F12" s="33"/>
    </row>
    <row r="13" spans="1:6" ht="21" customHeight="1">
      <c r="A13" s="30" t="s">
        <v>44</v>
      </c>
      <c r="B13" s="31" t="s">
        <v>28</v>
      </c>
      <c r="C13" s="32"/>
      <c r="D13" s="32">
        <v>25200</v>
      </c>
      <c r="E13" s="27">
        <f>E12-D13</f>
        <v>20823532</v>
      </c>
      <c r="F13" s="33"/>
    </row>
    <row r="14" spans="1:6" ht="21" customHeight="1">
      <c r="A14" s="30"/>
      <c r="B14" s="31" t="s">
        <v>19</v>
      </c>
      <c r="C14" s="32"/>
      <c r="D14" s="32">
        <v>6930</v>
      </c>
      <c r="E14" s="27">
        <f>E13-D14</f>
        <v>20816602</v>
      </c>
      <c r="F14" s="33"/>
    </row>
    <row r="15" spans="1:6" ht="21" customHeight="1">
      <c r="A15" s="30" t="s">
        <v>45</v>
      </c>
      <c r="B15" s="31" t="s">
        <v>54</v>
      </c>
      <c r="C15" s="32"/>
      <c r="D15" s="32">
        <v>330000</v>
      </c>
      <c r="E15" s="27">
        <f>E14-D15</f>
        <v>20486602</v>
      </c>
      <c r="F15" s="33"/>
    </row>
    <row r="16" spans="1:6" ht="21" customHeight="1">
      <c r="A16" s="30" t="s">
        <v>27</v>
      </c>
      <c r="B16" s="31" t="s">
        <v>29</v>
      </c>
      <c r="C16" s="32"/>
      <c r="D16" s="32">
        <v>45730</v>
      </c>
      <c r="E16" s="27">
        <f>E15-D16</f>
        <v>20440872</v>
      </c>
      <c r="F16" s="33"/>
    </row>
    <row r="17" spans="1:6" s="1" customFormat="1" ht="24" customHeight="1" thickBot="1">
      <c r="A17" s="50"/>
      <c r="B17" s="51"/>
      <c r="C17" s="34">
        <f>SUM(C3:C16)</f>
        <v>203000</v>
      </c>
      <c r="D17" s="35">
        <f>SUM(D4:D16)</f>
        <v>6902360</v>
      </c>
      <c r="E17" s="34">
        <v>20440872</v>
      </c>
      <c r="F17" s="36"/>
    </row>
    <row r="18" spans="1:6" s="38" customFormat="1" ht="21" customHeight="1">
      <c r="A18" s="37"/>
      <c r="D18" s="39"/>
    </row>
    <row r="19" spans="1:6" s="1" customFormat="1" ht="21" customHeight="1">
      <c r="A19" s="40"/>
      <c r="D19" s="41"/>
    </row>
    <row r="20" spans="1:6" s="1" customFormat="1" ht="21" customHeight="1">
      <c r="A20" s="40"/>
      <c r="D20" s="41"/>
    </row>
    <row r="21" spans="1:6" s="1" customFormat="1" ht="21" customHeight="1">
      <c r="A21" s="40"/>
      <c r="D21" s="41"/>
    </row>
    <row r="22" spans="1:6" s="1" customFormat="1" ht="21" customHeight="1">
      <c r="A22" s="40"/>
      <c r="D22" s="41"/>
    </row>
    <row r="23" spans="1:6" s="1" customFormat="1" ht="21" customHeight="1">
      <c r="A23" s="40"/>
      <c r="D23" s="41"/>
    </row>
    <row r="24" spans="1:6" s="1" customFormat="1" ht="21" customHeight="1">
      <c r="A24" s="40"/>
      <c r="D24" s="41"/>
    </row>
    <row r="25" spans="1:6" ht="21" customHeight="1"/>
    <row r="26" spans="1:6" ht="21" customHeight="1"/>
    <row r="27" spans="1:6" ht="21" customHeight="1"/>
    <row r="28" spans="1:6" ht="21" customHeight="1"/>
    <row r="29" spans="1:6" ht="21" customHeight="1"/>
    <row r="30" spans="1:6" ht="21" customHeight="1"/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</sheetData>
  <mergeCells count="2">
    <mergeCell ref="A1:F1"/>
    <mergeCell ref="A17:B1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"/>
  <sheetViews>
    <sheetView workbookViewId="0">
      <selection activeCell="D10" sqref="D10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9" t="s">
        <v>31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20440872</v>
      </c>
      <c r="F3" s="29"/>
    </row>
    <row r="4" spans="1:6" ht="21" customHeight="1">
      <c r="A4" s="30" t="s">
        <v>37</v>
      </c>
      <c r="B4" s="31" t="s">
        <v>32</v>
      </c>
      <c r="C4" s="27"/>
      <c r="D4" s="27">
        <v>5640000</v>
      </c>
      <c r="E4" s="27">
        <f>E3-D4</f>
        <v>14800872</v>
      </c>
      <c r="F4" s="33"/>
    </row>
    <row r="5" spans="1:6" ht="21" customHeight="1">
      <c r="A5" s="30" t="s">
        <v>13</v>
      </c>
      <c r="B5" s="31" t="s">
        <v>55</v>
      </c>
      <c r="C5" s="27">
        <v>3580</v>
      </c>
      <c r="D5" s="27"/>
      <c r="E5" s="27">
        <f>E4+C5</f>
        <v>14804452</v>
      </c>
      <c r="F5" s="33"/>
    </row>
    <row r="6" spans="1:6" ht="21" customHeight="1">
      <c r="A6" s="30" t="s">
        <v>18</v>
      </c>
      <c r="B6" s="31" t="s">
        <v>57</v>
      </c>
      <c r="C6" s="27"/>
      <c r="D6" s="27">
        <v>9162430</v>
      </c>
      <c r="E6" s="27">
        <f>E5-D6</f>
        <v>5642022</v>
      </c>
      <c r="F6" s="33"/>
    </row>
    <row r="7" spans="1:6" ht="21" customHeight="1">
      <c r="A7" s="30" t="s">
        <v>27</v>
      </c>
      <c r="B7" s="31" t="s">
        <v>19</v>
      </c>
      <c r="C7" s="27"/>
      <c r="D7" s="27">
        <v>6990</v>
      </c>
      <c r="E7" s="27">
        <f>E6-D7</f>
        <v>5635032</v>
      </c>
      <c r="F7" s="33"/>
    </row>
    <row r="8" spans="1:6" ht="21" customHeight="1">
      <c r="A8" s="30"/>
      <c r="B8" s="31" t="s">
        <v>58</v>
      </c>
      <c r="C8" s="27"/>
      <c r="D8" s="27">
        <v>82000</v>
      </c>
      <c r="E8" s="27">
        <f>E7-D8</f>
        <v>5553032</v>
      </c>
      <c r="F8" s="33"/>
    </row>
    <row r="9" spans="1:6" ht="21" customHeight="1">
      <c r="A9" s="30"/>
      <c r="B9" s="31" t="s">
        <v>29</v>
      </c>
      <c r="C9" s="27"/>
      <c r="D9" s="27">
        <v>45730</v>
      </c>
      <c r="E9" s="27">
        <f>E8-D9</f>
        <v>5507302</v>
      </c>
      <c r="F9" s="33"/>
    </row>
    <row r="10" spans="1:6" s="1" customFormat="1" ht="24" customHeight="1" thickBot="1">
      <c r="A10" s="50"/>
      <c r="B10" s="51"/>
      <c r="C10" s="34">
        <f>SUM(C3:C9)</f>
        <v>3580</v>
      </c>
      <c r="D10" s="35">
        <f>SUM(D4:D9)</f>
        <v>14937150</v>
      </c>
      <c r="E10" s="34">
        <v>5507302</v>
      </c>
      <c r="F10" s="36"/>
    </row>
    <row r="11" spans="1:6" s="38" customFormat="1" ht="21" customHeight="1">
      <c r="A11" s="37"/>
      <c r="D11" s="39"/>
    </row>
    <row r="12" spans="1:6" s="1" customFormat="1" ht="21" customHeight="1">
      <c r="A12" s="40"/>
      <c r="D12" s="41"/>
    </row>
    <row r="13" spans="1:6" s="1" customFormat="1" ht="21" customHeight="1">
      <c r="A13" s="40"/>
      <c r="D13" s="41"/>
    </row>
    <row r="14" spans="1:6" s="1" customFormat="1" ht="21" customHeight="1">
      <c r="A14" s="40"/>
      <c r="D14" s="41"/>
    </row>
    <row r="15" spans="1:6" s="1" customFormat="1" ht="21" customHeight="1">
      <c r="A15" s="40"/>
      <c r="D15" s="41"/>
    </row>
    <row r="16" spans="1:6" s="1" customFormat="1" ht="21" customHeight="1">
      <c r="A16" s="40"/>
      <c r="D16" s="41"/>
    </row>
    <row r="17" spans="1:4" s="1" customFormat="1" ht="21" customHeight="1">
      <c r="A17" s="40"/>
      <c r="D17" s="41"/>
    </row>
    <row r="18" spans="1:4" ht="21" customHeight="1"/>
    <row r="19" spans="1:4" ht="21" customHeight="1"/>
    <row r="20" spans="1:4" ht="21" customHeight="1"/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</sheetData>
  <mergeCells count="2">
    <mergeCell ref="A1:F1"/>
    <mergeCell ref="A10:B10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workbookViewId="0">
      <selection activeCell="C3" sqref="C3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9" t="s">
        <v>36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5507302</v>
      </c>
      <c r="F3" s="29"/>
    </row>
    <row r="4" spans="1:6" ht="21" customHeight="1">
      <c r="A4" s="30"/>
      <c r="B4" s="31" t="s">
        <v>59</v>
      </c>
      <c r="C4" s="27"/>
      <c r="D4" s="27">
        <v>400000</v>
      </c>
      <c r="E4" s="27">
        <f>E3-D4</f>
        <v>5107302</v>
      </c>
      <c r="F4" s="33"/>
    </row>
    <row r="5" spans="1:6" ht="21" customHeight="1">
      <c r="A5" s="30" t="s">
        <v>20</v>
      </c>
      <c r="B5" s="31" t="s">
        <v>60</v>
      </c>
      <c r="C5" s="27"/>
      <c r="D5" s="27">
        <v>45730</v>
      </c>
      <c r="E5" s="27">
        <f>E4-D5</f>
        <v>5061572</v>
      </c>
      <c r="F5" s="33"/>
    </row>
    <row r="6" spans="1:6" s="1" customFormat="1" ht="24" customHeight="1" thickBot="1">
      <c r="A6" s="50"/>
      <c r="B6" s="51"/>
      <c r="C6" s="34">
        <f>SUM(C3:C5)</f>
        <v>0</v>
      </c>
      <c r="D6" s="35">
        <f>SUM(D4:D5)</f>
        <v>445730</v>
      </c>
      <c r="E6" s="34">
        <v>5061572</v>
      </c>
      <c r="F6" s="36"/>
    </row>
    <row r="7" spans="1:6" s="38" customFormat="1" ht="21" customHeight="1">
      <c r="A7" s="37"/>
      <c r="D7" s="39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s="1" customFormat="1" ht="21" customHeight="1">
      <c r="A12" s="40"/>
      <c r="D12" s="41"/>
    </row>
    <row r="13" spans="1:6" s="1" customFormat="1" ht="21" customHeight="1">
      <c r="A13" s="40"/>
      <c r="D13" s="41"/>
    </row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</sheetData>
  <mergeCells count="2">
    <mergeCell ref="A1:F1"/>
    <mergeCell ref="A6:B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8"/>
  <sheetViews>
    <sheetView workbookViewId="0">
      <selection activeCell="C4" sqref="C4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9" t="s">
        <v>39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5061572</v>
      </c>
      <c r="F3" s="29"/>
    </row>
    <row r="4" spans="1:6" s="1" customFormat="1" ht="24" customHeight="1" thickBot="1">
      <c r="A4" s="50"/>
      <c r="B4" s="51"/>
      <c r="C4" s="34">
        <f>SUM(C3)</f>
        <v>0</v>
      </c>
      <c r="D4" s="35"/>
      <c r="E4" s="34">
        <f>SUM(E3)</f>
        <v>5061572</v>
      </c>
      <c r="F4" s="36"/>
    </row>
    <row r="5" spans="1:6" s="38" customFormat="1" ht="21" customHeight="1">
      <c r="A5" s="37"/>
      <c r="D5" s="39"/>
    </row>
    <row r="6" spans="1:6" s="1" customFormat="1" ht="21" customHeight="1">
      <c r="A6" s="40"/>
      <c r="D6" s="41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ht="21" customHeight="1"/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</sheetData>
  <mergeCells count="2">
    <mergeCell ref="A1:F1"/>
    <mergeCell ref="A4:B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"/>
  <sheetViews>
    <sheetView workbookViewId="0">
      <selection activeCell="C10" sqref="C10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9" t="s">
        <v>41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23</v>
      </c>
      <c r="B3" s="26" t="s">
        <v>12</v>
      </c>
      <c r="C3" s="28"/>
      <c r="D3" s="44"/>
      <c r="E3" s="28">
        <v>5061572</v>
      </c>
      <c r="F3" s="29"/>
    </row>
    <row r="4" spans="1:6" ht="21" customHeight="1">
      <c r="A4" s="25" t="s">
        <v>34</v>
      </c>
      <c r="B4" s="26" t="s">
        <v>61</v>
      </c>
      <c r="C4" s="46"/>
      <c r="D4" s="27">
        <v>1103820</v>
      </c>
      <c r="E4" s="47">
        <f>E3-D4</f>
        <v>3957752</v>
      </c>
      <c r="F4" s="29"/>
    </row>
    <row r="5" spans="1:6" ht="21" customHeight="1">
      <c r="A5" s="25" t="s">
        <v>16</v>
      </c>
      <c r="B5" s="26" t="s">
        <v>42</v>
      </c>
      <c r="C5" s="47"/>
      <c r="D5" s="45">
        <v>750000</v>
      </c>
      <c r="E5" s="47">
        <f>E4-D5</f>
        <v>3207752</v>
      </c>
      <c r="F5" s="29" t="s">
        <v>62</v>
      </c>
    </row>
    <row r="6" spans="1:6" ht="21" customHeight="1">
      <c r="A6" s="25" t="s">
        <v>18</v>
      </c>
      <c r="B6" s="26" t="s">
        <v>15</v>
      </c>
      <c r="C6" s="47">
        <v>2762</v>
      </c>
      <c r="D6" s="45"/>
      <c r="E6" s="47">
        <f>E5+C6</f>
        <v>3210514</v>
      </c>
      <c r="F6" s="29"/>
    </row>
    <row r="7" spans="1:6" ht="21" customHeight="1">
      <c r="A7" s="25" t="s">
        <v>45</v>
      </c>
      <c r="B7" s="26" t="s">
        <v>43</v>
      </c>
      <c r="C7" s="47">
        <v>5146500</v>
      </c>
      <c r="D7" s="45"/>
      <c r="E7" s="47">
        <f>E6+C7</f>
        <v>8357014</v>
      </c>
      <c r="F7" s="29"/>
    </row>
    <row r="8" spans="1:6" ht="21" customHeight="1">
      <c r="A8" s="25" t="s">
        <v>27</v>
      </c>
      <c r="B8" s="26" t="s">
        <v>24</v>
      </c>
      <c r="C8" s="47">
        <v>345000</v>
      </c>
      <c r="D8" s="45"/>
      <c r="E8" s="47">
        <f>E7+C8</f>
        <v>8702014</v>
      </c>
      <c r="F8" s="29"/>
    </row>
    <row r="9" spans="1:6" ht="21" customHeight="1">
      <c r="A9" s="25" t="s">
        <v>35</v>
      </c>
      <c r="B9" s="26" t="s">
        <v>24</v>
      </c>
      <c r="C9" s="47">
        <v>120000</v>
      </c>
      <c r="D9" s="45"/>
      <c r="E9" s="47">
        <f>E8+C9</f>
        <v>8822014</v>
      </c>
      <c r="F9" s="29"/>
    </row>
    <row r="10" spans="1:6" s="1" customFormat="1" ht="24" customHeight="1" thickBot="1">
      <c r="A10" s="50" t="s">
        <v>56</v>
      </c>
      <c r="B10" s="51"/>
      <c r="C10" s="34">
        <f>SUM(C3:C9)</f>
        <v>5614262</v>
      </c>
      <c r="D10" s="35">
        <f>SUM(D4:D9)</f>
        <v>1853820</v>
      </c>
      <c r="E10" s="34">
        <v>8822014</v>
      </c>
      <c r="F10" s="36"/>
    </row>
    <row r="11" spans="1:6" s="38" customFormat="1" ht="21" customHeight="1">
      <c r="A11" s="37"/>
      <c r="D11" s="39"/>
    </row>
    <row r="12" spans="1:6" s="1" customFormat="1" ht="21" customHeight="1">
      <c r="A12" s="40"/>
      <c r="D12" s="41"/>
    </row>
    <row r="13" spans="1:6" s="1" customFormat="1" ht="21" customHeight="1">
      <c r="A13" s="40"/>
      <c r="D13" s="41"/>
    </row>
    <row r="14" spans="1:6" s="1" customFormat="1" ht="21" customHeight="1">
      <c r="A14" s="40"/>
      <c r="D14" s="41"/>
    </row>
    <row r="15" spans="1:6" s="1" customFormat="1" ht="21" customHeight="1">
      <c r="A15" s="40"/>
      <c r="D15" s="41"/>
    </row>
    <row r="16" spans="1:6" s="1" customFormat="1" ht="21" customHeight="1">
      <c r="A16" s="40"/>
      <c r="D16" s="41"/>
    </row>
    <row r="17" spans="1:4" s="1" customFormat="1" ht="21" customHeight="1">
      <c r="A17" s="40"/>
      <c r="D17" s="41"/>
    </row>
    <row r="18" spans="1:4" ht="21" customHeight="1"/>
    <row r="19" spans="1:4" ht="21" customHeight="1"/>
    <row r="20" spans="1:4" ht="21" customHeight="1"/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</sheetData>
  <mergeCells count="2">
    <mergeCell ref="A1:F1"/>
    <mergeCell ref="A10:B10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38" sqref="I38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총괄</vt:lpstr>
      <vt:lpstr>1월</vt:lpstr>
      <vt:lpstr>2월</vt:lpstr>
      <vt:lpstr>3월</vt:lpstr>
      <vt:lpstr>4월</vt:lpstr>
      <vt:lpstr>5월</vt:lpstr>
      <vt:lpstr>6월</vt:lpstr>
      <vt:lpstr>Sheet1</vt:lpstr>
      <vt:lpstr>총괄!Print_Area</vt:lpstr>
    </vt:vector>
  </TitlesOfParts>
  <Company>,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2018-01-06T00:34:40Z</cp:lastPrinted>
  <dcterms:created xsi:type="dcterms:W3CDTF">2013-01-16T01:29:36Z</dcterms:created>
  <dcterms:modified xsi:type="dcterms:W3CDTF">2020-07-14T05:46:06Z</dcterms:modified>
</cp:coreProperties>
</file>