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480" windowHeight="11640"/>
  </bookViews>
  <sheets>
    <sheet name="총괄" sheetId="7" r:id="rId1"/>
    <sheet name="7월" sheetId="9" r:id="rId2"/>
    <sheet name="8월" sheetId="10" r:id="rId3"/>
    <sheet name="9월" sheetId="11" r:id="rId4"/>
    <sheet name="10월" sheetId="12" r:id="rId5"/>
    <sheet name="11월" sheetId="13" r:id="rId6"/>
    <sheet name="12월" sheetId="14" r:id="rId7"/>
  </sheets>
  <definedNames>
    <definedName name="_xlnm.Print_Area" localSheetId="0">총괄!$A$1:$G$12</definedName>
  </definedNames>
  <calcPr calcId="125725"/>
</workbook>
</file>

<file path=xl/calcChain.xml><?xml version="1.0" encoding="utf-8"?>
<calcChain xmlns="http://schemas.openxmlformats.org/spreadsheetml/2006/main">
  <c r="E12" i="7"/>
  <c r="E11"/>
  <c r="E10"/>
  <c r="D8"/>
  <c r="E9"/>
  <c r="D7"/>
  <c r="D6"/>
  <c r="D27" i="14"/>
  <c r="C27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D21" i="13" l="1"/>
  <c r="C21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D34" i="12" l="1"/>
  <c r="C34"/>
  <c r="E5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30" s="1"/>
  <c r="E31" s="1"/>
  <c r="E32" s="1"/>
  <c r="E33" s="1"/>
  <c r="E4"/>
  <c r="D35" i="11" l="1"/>
  <c r="C35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30" s="1"/>
  <c r="E31" s="1"/>
  <c r="E32" s="1"/>
  <c r="E33" s="1"/>
  <c r="E34" s="1"/>
  <c r="D26" i="10" l="1"/>
  <c r="C26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D28" i="9" l="1"/>
  <c r="C28"/>
  <c r="E28" s="1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4" i="7" l="1"/>
  <c r="D4"/>
  <c r="F4" l="1"/>
</calcChain>
</file>

<file path=xl/sharedStrings.xml><?xml version="1.0" encoding="utf-8"?>
<sst xmlns="http://schemas.openxmlformats.org/spreadsheetml/2006/main" count="313" uniqueCount="196">
  <si>
    <t>계</t>
    <phoneticPr fontId="1" type="noConversion"/>
  </si>
  <si>
    <t>계</t>
  </si>
  <si>
    <t>날짜</t>
  </si>
  <si>
    <t>수 입</t>
  </si>
  <si>
    <t>지 출</t>
  </si>
  <si>
    <t>비고</t>
  </si>
  <si>
    <t>적 요</t>
  </si>
  <si>
    <t>건명</t>
    <phoneticPr fontId="1" type="noConversion"/>
  </si>
  <si>
    <t>수강료</t>
    <phoneticPr fontId="1" type="noConversion"/>
  </si>
  <si>
    <t>기타수입</t>
    <phoneticPr fontId="1" type="noConversion"/>
  </si>
  <si>
    <t>이자</t>
    <phoneticPr fontId="1" type="noConversion"/>
  </si>
  <si>
    <t>인건비</t>
    <phoneticPr fontId="1" type="noConversion"/>
  </si>
  <si>
    <t>일반수용비</t>
    <phoneticPr fontId="1" type="noConversion"/>
  </si>
  <si>
    <t>물품구입</t>
    <phoneticPr fontId="1" type="noConversion"/>
  </si>
  <si>
    <t>기타경비</t>
    <phoneticPr fontId="1" type="noConversion"/>
  </si>
  <si>
    <t>내역</t>
    <phoneticPr fontId="1" type="noConversion"/>
  </si>
  <si>
    <t>운영기간</t>
    <phoneticPr fontId="1" type="noConversion"/>
  </si>
  <si>
    <t>수입</t>
    <phoneticPr fontId="1" type="noConversion"/>
  </si>
  <si>
    <t>지출</t>
    <phoneticPr fontId="1" type="noConversion"/>
  </si>
  <si>
    <t>잔액</t>
    <phoneticPr fontId="1" type="noConversion"/>
  </si>
  <si>
    <t>비교</t>
    <phoneticPr fontId="1" type="noConversion"/>
  </si>
  <si>
    <t>합계</t>
    <phoneticPr fontId="1" type="noConversion"/>
  </si>
  <si>
    <t>자원봉사자</t>
    <phoneticPr fontId="1" type="noConversion"/>
  </si>
  <si>
    <t>주민,소득세</t>
    <phoneticPr fontId="1" type="noConversion"/>
  </si>
  <si>
    <t>주민,소득세</t>
  </si>
  <si>
    <t>자원봉사자</t>
  </si>
  <si>
    <t>무료강사 유류대</t>
  </si>
  <si>
    <t>헬스 외 20종</t>
    <phoneticPr fontId="1" type="noConversion"/>
  </si>
  <si>
    <t>이월액</t>
    <phoneticPr fontId="11" type="noConversion"/>
  </si>
  <si>
    <t>포인트적립액</t>
    <phoneticPr fontId="11" type="noConversion"/>
  </si>
  <si>
    <t>스카이라이프 요금</t>
    <phoneticPr fontId="11" type="noConversion"/>
  </si>
  <si>
    <t>이월금</t>
    <phoneticPr fontId="11" type="noConversion"/>
  </si>
  <si>
    <t>5일</t>
    <phoneticPr fontId="1" type="noConversion"/>
  </si>
  <si>
    <t>5일</t>
    <phoneticPr fontId="11" type="noConversion"/>
  </si>
  <si>
    <t>6일</t>
    <phoneticPr fontId="1" type="noConversion"/>
  </si>
  <si>
    <t>6일</t>
    <phoneticPr fontId="11" type="noConversion"/>
  </si>
  <si>
    <t>11일</t>
    <phoneticPr fontId="1" type="noConversion"/>
  </si>
  <si>
    <t>14일</t>
    <phoneticPr fontId="1" type="noConversion"/>
  </si>
  <si>
    <t>14일</t>
    <phoneticPr fontId="11" type="noConversion"/>
  </si>
  <si>
    <t>음원사용료</t>
  </si>
  <si>
    <t>18일</t>
    <phoneticPr fontId="1" type="noConversion"/>
  </si>
  <si>
    <t>18일</t>
    <phoneticPr fontId="11" type="noConversion"/>
  </si>
  <si>
    <t>새마을포인트캐쉬</t>
    <phoneticPr fontId="11" type="noConversion"/>
  </si>
  <si>
    <t>20일</t>
    <phoneticPr fontId="1" type="noConversion"/>
  </si>
  <si>
    <t>20일</t>
    <phoneticPr fontId="11" type="noConversion"/>
  </si>
  <si>
    <t>정수기렌탈료</t>
    <phoneticPr fontId="11" type="noConversion"/>
  </si>
  <si>
    <t>21일</t>
    <phoneticPr fontId="1" type="noConversion"/>
  </si>
  <si>
    <t>21일</t>
    <phoneticPr fontId="11" type="noConversion"/>
  </si>
  <si>
    <t>25일</t>
    <phoneticPr fontId="1" type="noConversion"/>
  </si>
  <si>
    <t>25일</t>
    <phoneticPr fontId="11" type="noConversion"/>
  </si>
  <si>
    <t>27일</t>
    <phoneticPr fontId="1" type="noConversion"/>
  </si>
  <si>
    <t>27일</t>
    <phoneticPr fontId="11" type="noConversion"/>
  </si>
  <si>
    <t>28일</t>
    <phoneticPr fontId="1" type="noConversion"/>
  </si>
  <si>
    <t>28일</t>
    <phoneticPr fontId="11" type="noConversion"/>
  </si>
  <si>
    <t>무료강사 유류대</t>
    <phoneticPr fontId="11" type="noConversion"/>
  </si>
  <si>
    <t>8월 강사료</t>
    <phoneticPr fontId="11" type="noConversion"/>
  </si>
  <si>
    <t>자원봉사료</t>
    <phoneticPr fontId="11" type="noConversion"/>
  </si>
  <si>
    <t>사무실 비품</t>
    <phoneticPr fontId="11" type="noConversion"/>
  </si>
  <si>
    <t>사무실커피외</t>
    <phoneticPr fontId="11" type="noConversion"/>
  </si>
  <si>
    <t>사물함 제작</t>
    <phoneticPr fontId="11" type="noConversion"/>
  </si>
  <si>
    <t>4000*82</t>
    <phoneticPr fontId="11" type="noConversion"/>
  </si>
  <si>
    <t>포인트캐쉬백</t>
    <phoneticPr fontId="11" type="noConversion"/>
  </si>
  <si>
    <t xml:space="preserve"> </t>
    <phoneticPr fontId="11" type="noConversion"/>
  </si>
  <si>
    <t>4분기 수강료징수</t>
    <phoneticPr fontId="11" type="noConversion"/>
  </si>
  <si>
    <t>음원사용료</t>
    <phoneticPr fontId="11" type="noConversion"/>
  </si>
  <si>
    <t>취소, 할인 8명</t>
    <phoneticPr fontId="11" type="noConversion"/>
  </si>
  <si>
    <t>29일</t>
    <phoneticPr fontId="1" type="noConversion"/>
  </si>
  <si>
    <t>1일</t>
    <phoneticPr fontId="1" type="noConversion"/>
  </si>
  <si>
    <t>무료강사유류대</t>
    <phoneticPr fontId="11" type="noConversion"/>
  </si>
  <si>
    <t>2일</t>
    <phoneticPr fontId="1" type="noConversion"/>
  </si>
  <si>
    <t>2일</t>
    <phoneticPr fontId="11" type="noConversion"/>
  </si>
  <si>
    <t>7일</t>
    <phoneticPr fontId="1" type="noConversion"/>
  </si>
  <si>
    <t>7일</t>
    <phoneticPr fontId="11" type="noConversion"/>
  </si>
  <si>
    <t>10일</t>
    <phoneticPr fontId="1" type="noConversion"/>
  </si>
  <si>
    <t>10일</t>
    <phoneticPr fontId="11" type="noConversion"/>
  </si>
  <si>
    <t>13일</t>
    <phoneticPr fontId="11" type="noConversion"/>
  </si>
  <si>
    <t>15일</t>
    <phoneticPr fontId="1" type="noConversion"/>
  </si>
  <si>
    <t>15일</t>
    <phoneticPr fontId="11" type="noConversion"/>
  </si>
  <si>
    <t>MG포인트캐쉬백</t>
    <phoneticPr fontId="11" type="noConversion"/>
  </si>
  <si>
    <t>16일</t>
    <phoneticPr fontId="1" type="noConversion"/>
  </si>
  <si>
    <t>16일</t>
    <phoneticPr fontId="11" type="noConversion"/>
  </si>
  <si>
    <t>24일</t>
    <phoneticPr fontId="1" type="noConversion"/>
  </si>
  <si>
    <t>24일</t>
    <phoneticPr fontId="11" type="noConversion"/>
  </si>
  <si>
    <t>31일</t>
    <phoneticPr fontId="11" type="noConversion"/>
  </si>
  <si>
    <t>10월 자원봉사자 수당</t>
    <phoneticPr fontId="11" type="noConversion"/>
  </si>
  <si>
    <t>10월 무료강사유류대</t>
    <phoneticPr fontId="11" type="noConversion"/>
  </si>
  <si>
    <t>17일</t>
    <phoneticPr fontId="1" type="noConversion"/>
  </si>
  <si>
    <t>17일</t>
    <phoneticPr fontId="11" type="noConversion"/>
  </si>
  <si>
    <t>4일</t>
    <phoneticPr fontId="11" type="noConversion"/>
  </si>
  <si>
    <t>55,000*7</t>
    <phoneticPr fontId="11" type="noConversion"/>
  </si>
  <si>
    <t>취소할인1건</t>
    <phoneticPr fontId="11" type="noConversion"/>
  </si>
  <si>
    <t>19일</t>
    <phoneticPr fontId="11" type="noConversion"/>
  </si>
  <si>
    <t>결산이자</t>
    <phoneticPr fontId="11" type="noConversion"/>
  </si>
  <si>
    <t>22일</t>
    <phoneticPr fontId="11" type="noConversion"/>
  </si>
  <si>
    <t>23일</t>
    <phoneticPr fontId="11" type="noConversion"/>
  </si>
  <si>
    <t>26일</t>
    <phoneticPr fontId="1" type="noConversion"/>
  </si>
  <si>
    <t>26일</t>
    <phoneticPr fontId="11" type="noConversion"/>
  </si>
  <si>
    <t>29일</t>
    <phoneticPr fontId="11" type="noConversion"/>
  </si>
  <si>
    <t>30일</t>
    <phoneticPr fontId="11" type="noConversion"/>
  </si>
  <si>
    <t>'14년 상반기 잔액</t>
    <phoneticPr fontId="1" type="noConversion"/>
  </si>
  <si>
    <t>'15.7.1.~12.31.</t>
    <phoneticPr fontId="1" type="noConversion"/>
  </si>
  <si>
    <t xml:space="preserve"> 2014. 7월 송정동 주민자치센터 결산 </t>
    <phoneticPr fontId="11" type="noConversion"/>
  </si>
  <si>
    <t xml:space="preserve"> 2014. 8월 송정동 주민자치센터 결산 </t>
    <phoneticPr fontId="11" type="noConversion"/>
  </si>
  <si>
    <t xml:space="preserve"> 2014. 9월 송정동 주민자치센터 결산 </t>
    <phoneticPr fontId="11" type="noConversion"/>
  </si>
  <si>
    <t xml:space="preserve"> 2014. 10월 송정동 주민자치센터 결산 </t>
    <phoneticPr fontId="11" type="noConversion"/>
  </si>
  <si>
    <t xml:space="preserve"> 2014. 11월 송정동 주민자치센터 결산 </t>
    <phoneticPr fontId="11" type="noConversion"/>
  </si>
  <si>
    <t xml:space="preserve"> 2014. 12월 송정동 주민자치센터 결산 </t>
    <phoneticPr fontId="11" type="noConversion"/>
  </si>
  <si>
    <t>수강료 징수</t>
    <phoneticPr fontId="11" type="noConversion"/>
  </si>
  <si>
    <t>6월 강사료</t>
    <phoneticPr fontId="11" type="noConversion"/>
  </si>
  <si>
    <t>청소용품 구매</t>
    <phoneticPr fontId="11" type="noConversion"/>
  </si>
  <si>
    <t>스카이라이프 요금</t>
    <phoneticPr fontId="11" type="noConversion"/>
  </si>
  <si>
    <t>수강취소, 환불(2건)</t>
    <phoneticPr fontId="11" type="noConversion"/>
  </si>
  <si>
    <t>송화축제 무대 장치 설치비</t>
    <phoneticPr fontId="11" type="noConversion"/>
  </si>
  <si>
    <t>계</t>
    <phoneticPr fontId="1" type="noConversion"/>
  </si>
  <si>
    <t>탁구대높이 조절바퀴 구입</t>
    <phoneticPr fontId="11" type="noConversion"/>
  </si>
  <si>
    <t>7월 강사료</t>
    <phoneticPr fontId="11" type="noConversion"/>
  </si>
  <si>
    <t>수강 취소,할인(1건)</t>
    <phoneticPr fontId="11" type="noConversion"/>
  </si>
  <si>
    <t>커피자동판매기 수입</t>
    <phoneticPr fontId="11" type="noConversion"/>
  </si>
  <si>
    <t>프로그램 간담회 식대</t>
    <phoneticPr fontId="11" type="noConversion"/>
  </si>
  <si>
    <t>주민자치센터 화장실 수리</t>
    <phoneticPr fontId="11" type="noConversion"/>
  </si>
  <si>
    <t>1일</t>
    <phoneticPr fontId="11" type="noConversion"/>
  </si>
  <si>
    <t>8일</t>
    <phoneticPr fontId="1" type="noConversion"/>
  </si>
  <si>
    <t>30일</t>
    <phoneticPr fontId="1" type="noConversion"/>
  </si>
  <si>
    <t>3일</t>
    <phoneticPr fontId="1" type="noConversion"/>
  </si>
  <si>
    <t>19일</t>
    <phoneticPr fontId="1" type="noConversion"/>
  </si>
  <si>
    <t>23일</t>
    <phoneticPr fontId="1" type="noConversion"/>
  </si>
  <si>
    <t>소득, 주민세</t>
    <phoneticPr fontId="11" type="noConversion"/>
  </si>
  <si>
    <t>탁구대회 상품 구매</t>
    <phoneticPr fontId="11" type="noConversion"/>
  </si>
  <si>
    <t>4분기 수강료징수</t>
    <phoneticPr fontId="11" type="noConversion"/>
  </si>
  <si>
    <t>4분기 수강생모집 현수막</t>
    <phoneticPr fontId="11" type="noConversion"/>
  </si>
  <si>
    <t>화장실 수리</t>
    <phoneticPr fontId="11" type="noConversion"/>
  </si>
  <si>
    <t>선진지 견학 지출</t>
    <phoneticPr fontId="11" type="noConversion"/>
  </si>
  <si>
    <t>선진지 견학 보험</t>
    <phoneticPr fontId="11" type="noConversion"/>
  </si>
  <si>
    <t>수강료 징수</t>
    <phoneticPr fontId="11" type="noConversion"/>
  </si>
  <si>
    <t>이월금</t>
    <phoneticPr fontId="11" type="noConversion"/>
  </si>
  <si>
    <t>9월 강사료</t>
    <phoneticPr fontId="11" type="noConversion"/>
  </si>
  <si>
    <t>주민, 소득세</t>
    <phoneticPr fontId="11" type="noConversion"/>
  </si>
  <si>
    <t>자원봉사자</t>
    <phoneticPr fontId="11" type="noConversion"/>
  </si>
  <si>
    <t>무료강사유류대</t>
    <phoneticPr fontId="11" type="noConversion"/>
  </si>
  <si>
    <t>재능기부 재료비</t>
    <phoneticPr fontId="11" type="noConversion"/>
  </si>
  <si>
    <t>풍물실 환풍기 수리</t>
    <phoneticPr fontId="11" type="noConversion"/>
  </si>
  <si>
    <t>MG포인트 캐쉬백</t>
    <phoneticPr fontId="11" type="noConversion"/>
  </si>
  <si>
    <t>음원 사용료</t>
    <phoneticPr fontId="11" type="noConversion"/>
  </si>
  <si>
    <t>문화탐방 지출</t>
    <phoneticPr fontId="11" type="noConversion"/>
  </si>
  <si>
    <t>정수기 랜탈료</t>
    <phoneticPr fontId="11" type="noConversion"/>
  </si>
  <si>
    <t>게시판 사진 현상료</t>
    <phoneticPr fontId="11" type="noConversion"/>
  </si>
  <si>
    <t>이월금</t>
    <phoneticPr fontId="11" type="noConversion"/>
  </si>
  <si>
    <t>수강 취소, 환불(12건)</t>
    <phoneticPr fontId="11" type="noConversion"/>
  </si>
  <si>
    <t>수강 취소, 환불(2건)</t>
    <phoneticPr fontId="11" type="noConversion"/>
  </si>
  <si>
    <t>MG캐쉬백포인트</t>
    <phoneticPr fontId="11" type="noConversion"/>
  </si>
  <si>
    <t>헬스장 기구 수리</t>
    <phoneticPr fontId="11" type="noConversion"/>
  </si>
  <si>
    <t>4분기 프로그램 간담회 식대</t>
    <phoneticPr fontId="11" type="noConversion"/>
  </si>
  <si>
    <t>수강 취소, 환불(4건)</t>
    <phoneticPr fontId="11" type="noConversion"/>
  </si>
  <si>
    <t>11월 자원봉사자수당</t>
    <phoneticPr fontId="11" type="noConversion"/>
  </si>
  <si>
    <t>11월 무료강사 유류대</t>
    <phoneticPr fontId="11" type="noConversion"/>
  </si>
  <si>
    <t>1분기 수강생접수 현수막</t>
    <phoneticPr fontId="11" type="noConversion"/>
  </si>
  <si>
    <t>15년 1분기 수강료 징수</t>
    <phoneticPr fontId="11" type="noConversion"/>
  </si>
  <si>
    <t>수강료 징수</t>
    <phoneticPr fontId="11" type="noConversion"/>
  </si>
  <si>
    <t>정수기 랜탈료</t>
    <phoneticPr fontId="11" type="noConversion"/>
  </si>
  <si>
    <t>12월 강사료</t>
    <phoneticPr fontId="11" type="noConversion"/>
  </si>
  <si>
    <t>소득, 주민세</t>
    <phoneticPr fontId="11" type="noConversion"/>
  </si>
  <si>
    <t>계</t>
    <phoneticPr fontId="1" type="noConversion"/>
  </si>
  <si>
    <t>문화탐방 회비(101명)</t>
    <phoneticPr fontId="11" type="noConversion"/>
  </si>
  <si>
    <t>청소도구, 재료비, 현수막, 주민자치센터 물품 등</t>
    <phoneticPr fontId="1" type="noConversion"/>
  </si>
  <si>
    <t>다과회 및 각종 행사 지원</t>
    <phoneticPr fontId="1" type="noConversion"/>
  </si>
  <si>
    <t>정수기 랜탈료, 음원사용료, 기타 수리비 등</t>
    <phoneticPr fontId="1" type="noConversion"/>
  </si>
  <si>
    <t>강사료, 자원봉사료</t>
    <phoneticPr fontId="1" type="noConversion"/>
  </si>
  <si>
    <t>2014년 하반기</t>
    <phoneticPr fontId="1" type="noConversion"/>
  </si>
  <si>
    <t>자판기 수입, 문화탐방 경비</t>
    <phoneticPr fontId="1" type="noConversion"/>
  </si>
  <si>
    <t>수강 취소,할인(13건)</t>
    <phoneticPr fontId="11" type="noConversion"/>
  </si>
  <si>
    <t>수강 취소,할인(5건)</t>
    <phoneticPr fontId="11" type="noConversion"/>
  </si>
  <si>
    <t>수강 취소(5건)</t>
    <phoneticPr fontId="11" type="noConversion"/>
  </si>
  <si>
    <t>재료비(연필꽂이 만들기)</t>
    <phoneticPr fontId="11" type="noConversion"/>
  </si>
  <si>
    <t>재능기부</t>
    <phoneticPr fontId="1" type="noConversion"/>
  </si>
  <si>
    <t>정수기 렌탈 요금</t>
    <phoneticPr fontId="11" type="noConversion"/>
  </si>
  <si>
    <t>수강 취소,할인(1건)</t>
    <phoneticPr fontId="11" type="noConversion"/>
  </si>
  <si>
    <t>방학특강 재료비</t>
    <phoneticPr fontId="11" type="noConversion"/>
  </si>
  <si>
    <t>재능기부 간담회 현수막</t>
    <phoneticPr fontId="11" type="noConversion"/>
  </si>
  <si>
    <t>투게더콘서트 행사 식대</t>
    <phoneticPr fontId="11" type="noConversion"/>
  </si>
  <si>
    <t>이월금</t>
    <phoneticPr fontId="11" type="noConversion"/>
  </si>
  <si>
    <t>수강 취소,환불(2건)</t>
    <phoneticPr fontId="11" type="noConversion"/>
  </si>
  <si>
    <t>매트 세탁비</t>
    <phoneticPr fontId="11" type="noConversion"/>
  </si>
  <si>
    <t>월중행사표 보드판 구매</t>
    <phoneticPr fontId="11" type="noConversion"/>
  </si>
  <si>
    <t>선진지 견학 지출</t>
    <phoneticPr fontId="11" type="noConversion"/>
  </si>
  <si>
    <t>수강 취소, 환불(3건)</t>
    <phoneticPr fontId="11" type="noConversion"/>
  </si>
  <si>
    <t>재능기부 특강 재료비</t>
    <phoneticPr fontId="11" type="noConversion"/>
  </si>
  <si>
    <t>수강 취소, 환불(5건)</t>
    <phoneticPr fontId="11" type="noConversion"/>
  </si>
  <si>
    <t>수강 취소, 환불(9건)</t>
    <phoneticPr fontId="11" type="noConversion"/>
  </si>
  <si>
    <t>수강 취소, 환불(1건)</t>
    <phoneticPr fontId="11" type="noConversion"/>
  </si>
  <si>
    <t>수강 취소, 환불(7건)</t>
    <phoneticPr fontId="11" type="noConversion"/>
  </si>
  <si>
    <t>수강료 징수(헬스)</t>
    <phoneticPr fontId="11" type="noConversion"/>
  </si>
  <si>
    <t>음원 사용료</t>
    <phoneticPr fontId="11" type="noConversion"/>
  </si>
  <si>
    <r>
      <rPr>
        <sz val="11"/>
        <rFont val="맑은 고딕"/>
        <family val="3"/>
        <charset val="129"/>
        <scheme val="minor"/>
      </rPr>
      <t>프로그램 발표회 지원</t>
    </r>
    <r>
      <rPr>
        <sz val="9"/>
        <rFont val="맑은 고딕"/>
        <family val="3"/>
        <charset val="129"/>
        <scheme val="minor"/>
      </rPr>
      <t xml:space="preserve">
(지원금,옷대금,식대,현수막,응원도구 등)</t>
    </r>
    <phoneticPr fontId="11" type="noConversion"/>
  </si>
  <si>
    <t>헬스장내 시디집 구입</t>
    <phoneticPr fontId="11" type="noConversion"/>
  </si>
  <si>
    <t>자원봉사자 수당</t>
    <phoneticPr fontId="11" type="noConversion"/>
  </si>
  <si>
    <t>2014년 하반기 송정동 주민자치센터 수입, 지출 내역(총괄)</t>
    <phoneticPr fontId="1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</si>
</sst>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mm&quot;월&quot;\ dd&quot;일&quot;"/>
    <numFmt numFmtId="177" formatCode="m&quot;/&quot;d"/>
  </numFmts>
  <fonts count="16"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6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1" fontId="3" fillId="0" borderId="0" applyFont="0" applyFill="0" applyBorder="0" applyAlignment="0" applyProtection="0"/>
    <xf numFmtId="0" fontId="3" fillId="0" borderId="0"/>
  </cellStyleXfs>
  <cellXfs count="109">
    <xf numFmtId="0" fontId="0" fillId="0" borderId="0" xfId="0"/>
    <xf numFmtId="0" fontId="0" fillId="0" borderId="0" xfId="0" applyAlignment="1">
      <alignment vertical="center"/>
    </xf>
    <xf numFmtId="177" fontId="0" fillId="0" borderId="0" xfId="0" applyNumberFormat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shrinkToFit="1"/>
    </xf>
    <xf numFmtId="0" fontId="5" fillId="0" borderId="0" xfId="0" applyFont="1" applyAlignment="1">
      <alignment horizontal="center" shrinkToFit="1"/>
    </xf>
    <xf numFmtId="177" fontId="0" fillId="0" borderId="0" xfId="0" applyNumberFormat="1" applyAlignment="1">
      <alignment horizontal="center"/>
    </xf>
    <xf numFmtId="0" fontId="4" fillId="0" borderId="0" xfId="0" applyFont="1" applyAlignment="1">
      <alignment vertical="center" shrinkToFit="1"/>
    </xf>
    <xf numFmtId="41" fontId="3" fillId="0" borderId="0" xfId="1" applyBorder="1" applyAlignment="1">
      <alignment vertical="center" shrinkToFit="1"/>
    </xf>
    <xf numFmtId="0" fontId="0" fillId="0" borderId="0" xfId="0" applyFill="1" applyBorder="1" applyAlignment="1">
      <alignment horizontal="center" vertical="center" shrinkToFit="1"/>
    </xf>
    <xf numFmtId="41" fontId="3" fillId="0" borderId="0" xfId="1" applyAlignment="1">
      <alignment vertical="center" shrinkToFit="1"/>
    </xf>
    <xf numFmtId="0" fontId="0" fillId="0" borderId="0" xfId="0" applyFill="1" applyAlignment="1">
      <alignment horizontal="center" vertical="center" shrinkToFit="1"/>
    </xf>
    <xf numFmtId="41" fontId="3" fillId="0" borderId="0" xfId="1" applyAlignment="1">
      <alignment shrinkToFit="1"/>
    </xf>
    <xf numFmtId="0" fontId="0" fillId="0" borderId="0" xfId="0" applyFill="1" applyAlignment="1">
      <alignment horizontal="center" shrinkToFit="1"/>
    </xf>
    <xf numFmtId="0" fontId="0" fillId="0" borderId="0" xfId="0" applyAlignment="1">
      <alignment shrinkToFit="1"/>
    </xf>
    <xf numFmtId="41" fontId="2" fillId="0" borderId="0" xfId="1" applyFont="1" applyBorder="1" applyAlignment="1">
      <alignment vertical="center" shrinkToFit="1"/>
    </xf>
    <xf numFmtId="0" fontId="6" fillId="0" borderId="0" xfId="0" applyFont="1" applyAlignment="1">
      <alignment vertical="center"/>
    </xf>
    <xf numFmtId="177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 shrinkToFit="1"/>
    </xf>
    <xf numFmtId="41" fontId="3" fillId="0" borderId="0" xfId="1" applyFont="1" applyBorder="1" applyAlignment="1">
      <alignment vertical="center" shrinkToFit="1"/>
    </xf>
    <xf numFmtId="0" fontId="0" fillId="0" borderId="0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3" fillId="0" borderId="0" xfId="0" applyFont="1" applyFill="1" applyBorder="1" applyAlignment="1">
      <alignment horizontal="center" vertical="center" shrinkToFit="1"/>
    </xf>
    <xf numFmtId="177" fontId="6" fillId="0" borderId="10" xfId="2" applyNumberFormat="1" applyFont="1" applyBorder="1" applyAlignment="1">
      <alignment horizontal="center" vertical="center"/>
    </xf>
    <xf numFmtId="0" fontId="6" fillId="0" borderId="11" xfId="2" applyFont="1" applyBorder="1" applyAlignment="1">
      <alignment horizontal="left" vertical="center"/>
    </xf>
    <xf numFmtId="41" fontId="6" fillId="0" borderId="15" xfId="1" applyFont="1" applyBorder="1" applyAlignment="1">
      <alignment vertical="center"/>
    </xf>
    <xf numFmtId="41" fontId="6" fillId="0" borderId="11" xfId="1" applyFont="1" applyBorder="1" applyAlignment="1">
      <alignment vertical="center"/>
    </xf>
    <xf numFmtId="0" fontId="6" fillId="0" borderId="12" xfId="2" applyFont="1" applyFill="1" applyBorder="1" applyAlignment="1">
      <alignment horizontal="center" vertical="center"/>
    </xf>
    <xf numFmtId="41" fontId="7" fillId="0" borderId="11" xfId="1" applyFont="1" applyBorder="1" applyAlignment="1">
      <alignment vertical="center"/>
    </xf>
    <xf numFmtId="177" fontId="6" fillId="0" borderId="4" xfId="2" applyNumberFormat="1" applyFont="1" applyFill="1" applyBorder="1" applyAlignment="1">
      <alignment horizontal="center" vertical="center"/>
    </xf>
    <xf numFmtId="0" fontId="6" fillId="0" borderId="5" xfId="2" applyFont="1" applyFill="1" applyBorder="1" applyAlignment="1">
      <alignment horizontal="left" vertical="center"/>
    </xf>
    <xf numFmtId="41" fontId="6" fillId="0" borderId="5" xfId="1" applyFont="1" applyFill="1" applyBorder="1" applyAlignment="1">
      <alignment vertical="center"/>
    </xf>
    <xf numFmtId="0" fontId="8" fillId="0" borderId="6" xfId="2" applyFont="1" applyFill="1" applyBorder="1" applyAlignment="1">
      <alignment horizontal="center" vertical="center"/>
    </xf>
    <xf numFmtId="0" fontId="6" fillId="0" borderId="5" xfId="2" applyFont="1" applyFill="1" applyBorder="1" applyAlignment="1">
      <alignment horizontal="left" vertical="center" wrapText="1"/>
    </xf>
    <xf numFmtId="0" fontId="6" fillId="0" borderId="6" xfId="2" applyFont="1" applyFill="1" applyBorder="1" applyAlignment="1">
      <alignment horizontal="center" vertical="center"/>
    </xf>
    <xf numFmtId="0" fontId="9" fillId="0" borderId="6" xfId="2" applyFont="1" applyFill="1" applyBorder="1" applyAlignment="1">
      <alignment horizontal="center" vertical="center"/>
    </xf>
    <xf numFmtId="176" fontId="6" fillId="0" borderId="5" xfId="2" applyNumberFormat="1" applyFont="1" applyFill="1" applyBorder="1" applyAlignment="1">
      <alignment horizontal="left" vertical="center" wrapText="1"/>
    </xf>
    <xf numFmtId="177" fontId="6" fillId="0" borderId="16" xfId="2" applyNumberFormat="1" applyFont="1" applyFill="1" applyBorder="1" applyAlignment="1">
      <alignment horizontal="center" vertical="center"/>
    </xf>
    <xf numFmtId="0" fontId="6" fillId="0" borderId="17" xfId="2" applyFont="1" applyFill="1" applyBorder="1" applyAlignment="1">
      <alignment horizontal="left" vertical="center" wrapText="1"/>
    </xf>
    <xf numFmtId="41" fontId="6" fillId="0" borderId="17" xfId="1" applyFont="1" applyFill="1" applyBorder="1" applyAlignment="1">
      <alignment vertical="center"/>
    </xf>
    <xf numFmtId="0" fontId="8" fillId="0" borderId="18" xfId="2" applyFont="1" applyFill="1" applyBorder="1" applyAlignment="1">
      <alignment horizontal="center" vertical="center"/>
    </xf>
    <xf numFmtId="0" fontId="6" fillId="0" borderId="18" xfId="2" applyFont="1" applyFill="1" applyBorder="1" applyAlignment="1">
      <alignment horizontal="center" vertical="center"/>
    </xf>
    <xf numFmtId="177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41" fontId="6" fillId="0" borderId="0" xfId="1" applyFont="1" applyFill="1" applyBorder="1" applyAlignment="1">
      <alignment vertical="center"/>
    </xf>
    <xf numFmtId="0" fontId="8" fillId="0" borderId="0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 wrapText="1"/>
    </xf>
    <xf numFmtId="0" fontId="9" fillId="0" borderId="0" xfId="2" applyFont="1" applyFill="1" applyBorder="1" applyAlignment="1">
      <alignment horizontal="center" vertical="center"/>
    </xf>
    <xf numFmtId="177" fontId="6" fillId="0" borderId="0" xfId="2" applyNumberFormat="1" applyFont="1" applyFill="1" applyBorder="1" applyAlignment="1">
      <alignment horizontal="center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vertical="center" wrapText="1"/>
    </xf>
    <xf numFmtId="41" fontId="10" fillId="0" borderId="0" xfId="2" applyNumberFormat="1" applyFont="1" applyFill="1" applyBorder="1" applyAlignment="1">
      <alignment vertical="center"/>
    </xf>
    <xf numFmtId="41" fontId="10" fillId="0" borderId="0" xfId="1" applyFont="1" applyFill="1" applyBorder="1" applyAlignment="1">
      <alignment vertical="center"/>
    </xf>
    <xf numFmtId="177" fontId="6" fillId="0" borderId="0" xfId="2" applyNumberFormat="1" applyFont="1" applyFill="1" applyAlignment="1">
      <alignment horizontal="center" vertical="center"/>
    </xf>
    <xf numFmtId="0" fontId="6" fillId="0" borderId="0" xfId="2" applyFont="1" applyFill="1" applyAlignment="1">
      <alignment vertical="center"/>
    </xf>
    <xf numFmtId="41" fontId="6" fillId="0" borderId="0" xfId="1" applyFont="1" applyFill="1" applyAlignment="1">
      <alignment vertical="center"/>
    </xf>
    <xf numFmtId="177" fontId="6" fillId="0" borderId="0" xfId="2" applyNumberFormat="1" applyFont="1" applyFill="1" applyAlignment="1">
      <alignment horizontal="center"/>
    </xf>
    <xf numFmtId="0" fontId="6" fillId="0" borderId="0" xfId="2" applyFont="1" applyFill="1"/>
    <xf numFmtId="41" fontId="6" fillId="0" borderId="0" xfId="1" applyFont="1" applyFill="1"/>
    <xf numFmtId="41" fontId="6" fillId="0" borderId="13" xfId="1" applyFont="1" applyBorder="1" applyAlignment="1">
      <alignment vertical="center"/>
    </xf>
    <xf numFmtId="0" fontId="12" fillId="0" borderId="6" xfId="2" applyFont="1" applyFill="1" applyBorder="1" applyAlignment="1">
      <alignment horizontal="center" vertical="center"/>
    </xf>
    <xf numFmtId="41" fontId="6" fillId="0" borderId="5" xfId="1" applyFont="1" applyBorder="1" applyAlignment="1">
      <alignment vertical="center"/>
    </xf>
    <xf numFmtId="0" fontId="8" fillId="0" borderId="5" xfId="2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41" fontId="5" fillId="0" borderId="11" xfId="0" applyNumberFormat="1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4" fillId="0" borderId="4" xfId="0" quotePrefix="1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41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quotePrefix="1" applyFont="1" applyBorder="1" applyAlignment="1">
      <alignment horizontal="center" vertical="center" shrinkToFit="1"/>
    </xf>
    <xf numFmtId="0" fontId="6" fillId="0" borderId="17" xfId="2" applyFont="1" applyFill="1" applyBorder="1" applyAlignment="1">
      <alignment horizontal="left" vertical="center" shrinkToFit="1"/>
    </xf>
    <xf numFmtId="41" fontId="7" fillId="3" borderId="22" xfId="1" applyFont="1" applyFill="1" applyBorder="1" applyAlignment="1">
      <alignment vertical="center"/>
    </xf>
    <xf numFmtId="0" fontId="7" fillId="3" borderId="23" xfId="2" applyFont="1" applyFill="1" applyBorder="1" applyAlignment="1">
      <alignment horizontal="center" vertical="center"/>
    </xf>
    <xf numFmtId="177" fontId="6" fillId="4" borderId="1" xfId="2" applyNumberFormat="1" applyFont="1" applyFill="1" applyBorder="1" applyAlignment="1">
      <alignment horizontal="center" vertical="center"/>
    </xf>
    <xf numFmtId="0" fontId="6" fillId="4" borderId="2" xfId="2" applyFont="1" applyFill="1" applyBorder="1" applyAlignment="1">
      <alignment horizontal="center" vertical="center"/>
    </xf>
    <xf numFmtId="41" fontId="6" fillId="4" borderId="2" xfId="1" applyFont="1" applyFill="1" applyBorder="1" applyAlignment="1">
      <alignment horizontal="center" vertical="center"/>
    </xf>
    <xf numFmtId="0" fontId="6" fillId="4" borderId="3" xfId="2" applyFont="1" applyFill="1" applyBorder="1" applyAlignment="1">
      <alignment horizontal="center" vertical="center"/>
    </xf>
    <xf numFmtId="0" fontId="6" fillId="0" borderId="11" xfId="2" applyFont="1" applyBorder="1" applyAlignment="1">
      <alignment horizontal="left" vertical="center" shrinkToFit="1"/>
    </xf>
    <xf numFmtId="0" fontId="6" fillId="0" borderId="5" xfId="2" applyFont="1" applyFill="1" applyBorder="1" applyAlignment="1">
      <alignment horizontal="left" vertical="center" shrinkToFit="1"/>
    </xf>
    <xf numFmtId="176" fontId="6" fillId="0" borderId="5" xfId="2" applyNumberFormat="1" applyFont="1" applyFill="1" applyBorder="1" applyAlignment="1">
      <alignment horizontal="left" vertical="center" shrinkToFit="1"/>
    </xf>
    <xf numFmtId="41" fontId="7" fillId="3" borderId="14" xfId="1" applyFont="1" applyFill="1" applyBorder="1" applyAlignment="1">
      <alignment vertical="center"/>
    </xf>
    <xf numFmtId="41" fontId="6" fillId="0" borderId="24" xfId="1" applyFont="1" applyBorder="1" applyAlignment="1">
      <alignment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left" vertical="center" wrapText="1"/>
    </xf>
    <xf numFmtId="41" fontId="6" fillId="0" borderId="17" xfId="1" applyFont="1" applyBorder="1" applyAlignment="1">
      <alignment vertical="center"/>
    </xf>
    <xf numFmtId="41" fontId="13" fillId="0" borderId="19" xfId="1" applyFont="1" applyFill="1" applyBorder="1" applyAlignment="1">
      <alignment horizontal="center" vertical="center"/>
    </xf>
    <xf numFmtId="177" fontId="7" fillId="3" borderId="20" xfId="2" applyNumberFormat="1" applyFont="1" applyFill="1" applyBorder="1" applyAlignment="1">
      <alignment horizontal="center" vertical="center"/>
    </xf>
    <xf numFmtId="177" fontId="7" fillId="3" borderId="21" xfId="2" applyNumberFormat="1" applyFont="1" applyFill="1" applyBorder="1" applyAlignment="1">
      <alignment horizontal="center" vertical="center"/>
    </xf>
    <xf numFmtId="177" fontId="10" fillId="0" borderId="0" xfId="2" applyNumberFormat="1" applyFont="1" applyFill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8" xfId="0" quotePrefix="1" applyFont="1" applyBorder="1" applyAlignment="1">
      <alignment horizontal="center" vertical="center" shrinkToFit="1"/>
    </xf>
    <xf numFmtId="41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177" fontId="14" fillId="0" borderId="0" xfId="0" applyNumberFormat="1" applyFont="1" applyAlignment="1">
      <alignment horizontal="center" vertical="center"/>
    </xf>
    <xf numFmtId="0" fontId="15" fillId="0" borderId="0" xfId="0" applyFont="1" applyAlignment="1"/>
    <xf numFmtId="0" fontId="15" fillId="0" borderId="0" xfId="0" applyFont="1" applyBorder="1" applyAlignment="1"/>
  </cellXfs>
  <cellStyles count="3">
    <cellStyle name="쉼표 [0] 2" xfId="1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selection sqref="A1:G2"/>
    </sheetView>
  </sheetViews>
  <sheetFormatPr defaultRowHeight="13.5"/>
  <cols>
    <col min="1" max="1" width="10.77734375" customWidth="1"/>
    <col min="2" max="2" width="25.77734375" customWidth="1"/>
    <col min="3" max="6" width="10.77734375" customWidth="1"/>
    <col min="7" max="7" width="5.77734375" customWidth="1"/>
  </cols>
  <sheetData>
    <row r="1" spans="1:7" ht="20.100000000000001" customHeight="1">
      <c r="A1" s="106" t="s">
        <v>195</v>
      </c>
      <c r="B1" s="107"/>
      <c r="C1" s="107"/>
      <c r="D1" s="107"/>
      <c r="E1" s="107"/>
      <c r="F1" s="107"/>
      <c r="G1" s="107"/>
    </row>
    <row r="2" spans="1:7" ht="20.100000000000001" customHeight="1" thickBot="1">
      <c r="A2" s="108"/>
      <c r="B2" s="108"/>
      <c r="C2" s="108"/>
      <c r="D2" s="108"/>
      <c r="E2" s="108"/>
      <c r="F2" s="108"/>
      <c r="G2" s="107"/>
    </row>
    <row r="3" spans="1:7" s="7" customFormat="1" ht="22.5" customHeight="1" thickBot="1">
      <c r="A3" s="68" t="s">
        <v>7</v>
      </c>
      <c r="B3" s="69" t="s">
        <v>15</v>
      </c>
      <c r="C3" s="69" t="s">
        <v>16</v>
      </c>
      <c r="D3" s="69" t="s">
        <v>17</v>
      </c>
      <c r="E3" s="69" t="s">
        <v>18</v>
      </c>
      <c r="F3" s="69" t="s">
        <v>19</v>
      </c>
      <c r="G3" s="70" t="s">
        <v>20</v>
      </c>
    </row>
    <row r="4" spans="1:7" s="8" customFormat="1" ht="25.5" customHeight="1" thickTop="1">
      <c r="A4" s="71" t="s">
        <v>21</v>
      </c>
      <c r="B4" s="72"/>
      <c r="C4" s="72"/>
      <c r="D4" s="73">
        <f>SUM(D5:D12)</f>
        <v>69467604</v>
      </c>
      <c r="E4" s="73">
        <f>SUM(E5:E12)</f>
        <v>43156448</v>
      </c>
      <c r="F4" s="73">
        <f>D4-E4</f>
        <v>26311156</v>
      </c>
      <c r="G4" s="74"/>
    </row>
    <row r="5" spans="1:7" s="7" customFormat="1" ht="25.5" customHeight="1">
      <c r="A5" s="75" t="s">
        <v>99</v>
      </c>
      <c r="B5" s="76"/>
      <c r="C5" s="76"/>
      <c r="D5" s="77">
        <v>23328421</v>
      </c>
      <c r="E5" s="77"/>
      <c r="F5" s="77"/>
      <c r="G5" s="78"/>
    </row>
    <row r="6" spans="1:7" s="7" customFormat="1" ht="25.5" customHeight="1">
      <c r="A6" s="79" t="s">
        <v>8</v>
      </c>
      <c r="B6" s="76" t="s">
        <v>27</v>
      </c>
      <c r="C6" s="80" t="s">
        <v>100</v>
      </c>
      <c r="D6" s="77">
        <f>46626000-764000-80000-144300-636500-441700-8300</f>
        <v>44551200</v>
      </c>
      <c r="E6" s="77"/>
      <c r="F6" s="77"/>
      <c r="G6" s="78"/>
    </row>
    <row r="7" spans="1:7" s="7" customFormat="1" ht="25.5" customHeight="1">
      <c r="A7" s="79" t="s">
        <v>9</v>
      </c>
      <c r="B7" s="76" t="s">
        <v>168</v>
      </c>
      <c r="C7" s="80" t="s">
        <v>100</v>
      </c>
      <c r="D7" s="77">
        <f>36000+1515000</f>
        <v>1551000</v>
      </c>
      <c r="E7" s="77"/>
      <c r="F7" s="77"/>
      <c r="G7" s="78"/>
    </row>
    <row r="8" spans="1:7" s="7" customFormat="1" ht="25.5" customHeight="1">
      <c r="A8" s="79" t="s">
        <v>10</v>
      </c>
      <c r="B8" s="76" t="s">
        <v>167</v>
      </c>
      <c r="C8" s="76"/>
      <c r="D8" s="77">
        <f>15627+3473+9555+117+1350+6861</f>
        <v>36983</v>
      </c>
      <c r="E8" s="77"/>
      <c r="F8" s="77"/>
      <c r="G8" s="78"/>
    </row>
    <row r="9" spans="1:7" s="7" customFormat="1" ht="25.5" customHeight="1">
      <c r="A9" s="79" t="s">
        <v>11</v>
      </c>
      <c r="B9" s="76" t="s">
        <v>166</v>
      </c>
      <c r="C9" s="80" t="s">
        <v>100</v>
      </c>
      <c r="D9" s="77"/>
      <c r="E9" s="77">
        <f>5390000+5390000+5390000+5690000+300000+2190000</f>
        <v>24350000</v>
      </c>
      <c r="F9" s="77"/>
      <c r="G9" s="78"/>
    </row>
    <row r="10" spans="1:7" s="7" customFormat="1" ht="25.5" customHeight="1">
      <c r="A10" s="79" t="s">
        <v>12</v>
      </c>
      <c r="B10" s="76" t="s">
        <v>165</v>
      </c>
      <c r="C10" s="80" t="s">
        <v>100</v>
      </c>
      <c r="D10" s="77"/>
      <c r="E10" s="77">
        <f>151738+201738+569738+320738+580738+151728</f>
        <v>1976418</v>
      </c>
      <c r="F10" s="77"/>
      <c r="G10" s="78"/>
    </row>
    <row r="11" spans="1:7" s="7" customFormat="1" ht="25.5" customHeight="1">
      <c r="A11" s="79" t="s">
        <v>13</v>
      </c>
      <c r="B11" s="76" t="s">
        <v>163</v>
      </c>
      <c r="C11" s="80" t="s">
        <v>100</v>
      </c>
      <c r="D11" s="77"/>
      <c r="E11" s="77">
        <f>136860+104000+1461020+80000+104500+17000</f>
        <v>1903380</v>
      </c>
      <c r="F11" s="77"/>
      <c r="G11" s="78"/>
    </row>
    <row r="12" spans="1:7" s="7" customFormat="1" ht="25.5" customHeight="1" thickBot="1">
      <c r="A12" s="101" t="s">
        <v>14</v>
      </c>
      <c r="B12" s="102" t="s">
        <v>164</v>
      </c>
      <c r="C12" s="103" t="s">
        <v>100</v>
      </c>
      <c r="D12" s="104"/>
      <c r="E12" s="104">
        <f>5000000+406000+1091430+5820220+324000+2285000</f>
        <v>14926650</v>
      </c>
      <c r="F12" s="104"/>
      <c r="G12" s="105"/>
    </row>
    <row r="13" spans="1:7" s="7" customFormat="1" ht="20.100000000000001" customHeight="1"/>
    <row r="14" spans="1:7" s="7" customFormat="1" ht="20.100000000000001" customHeight="1"/>
    <row r="15" spans="1:7" s="7" customFormat="1" ht="20.100000000000001" customHeight="1"/>
    <row r="16" spans="1:7" s="7" customFormat="1" ht="20.100000000000001" customHeight="1"/>
    <row r="17" s="7" customFormat="1" ht="20.100000000000001" customHeight="1"/>
    <row r="18" s="7" customFormat="1" ht="20.100000000000001" customHeight="1"/>
    <row r="19" s="7" customFormat="1" ht="20.100000000000001" customHeight="1"/>
    <row r="20" s="6" customFormat="1" ht="20.100000000000001" customHeight="1"/>
    <row r="21" s="6" customFormat="1" ht="20.100000000000001" customHeight="1"/>
    <row r="22" s="6" customFormat="1" ht="20.100000000000001" customHeight="1"/>
  </sheetData>
  <mergeCells count="1">
    <mergeCell ref="A1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73"/>
  <sheetViews>
    <sheetView zoomScaleNormal="100" workbookViewId="0">
      <selection sqref="A1:F1"/>
    </sheetView>
  </sheetViews>
  <sheetFormatPr defaultRowHeight="16.5"/>
  <cols>
    <col min="1" max="1" width="5.6640625" style="61" customWidth="1"/>
    <col min="2" max="2" width="19.44140625" style="62" customWidth="1"/>
    <col min="3" max="3" width="12.44140625" style="62" customWidth="1"/>
    <col min="4" max="4" width="11.6640625" style="63" customWidth="1"/>
    <col min="5" max="5" width="12.33203125" style="62" customWidth="1"/>
    <col min="6" max="6" width="7.33203125" style="62" customWidth="1"/>
  </cols>
  <sheetData>
    <row r="1" spans="1:6" s="1" customFormat="1" ht="39.950000000000003" customHeight="1" thickBot="1">
      <c r="A1" s="96" t="s">
        <v>101</v>
      </c>
      <c r="B1" s="96"/>
      <c r="C1" s="96"/>
      <c r="D1" s="96"/>
      <c r="E1" s="96"/>
      <c r="F1" s="96"/>
    </row>
    <row r="2" spans="1:6" s="4" customFormat="1" ht="20.100000000000001" customHeight="1" thickBot="1">
      <c r="A2" s="84" t="s">
        <v>2</v>
      </c>
      <c r="B2" s="85" t="s">
        <v>6</v>
      </c>
      <c r="C2" s="86" t="s">
        <v>3</v>
      </c>
      <c r="D2" s="86" t="s">
        <v>4</v>
      </c>
      <c r="E2" s="86" t="s">
        <v>1</v>
      </c>
      <c r="F2" s="87" t="s">
        <v>5</v>
      </c>
    </row>
    <row r="3" spans="1:6" s="4" customFormat="1" ht="20.100000000000001" customHeight="1" thickTop="1">
      <c r="A3" s="26" t="s">
        <v>67</v>
      </c>
      <c r="B3" s="88" t="s">
        <v>28</v>
      </c>
      <c r="C3" s="28">
        <v>23328421</v>
      </c>
      <c r="D3" s="29"/>
      <c r="E3" s="28">
        <v>23328421</v>
      </c>
      <c r="F3" s="30"/>
    </row>
    <row r="4" spans="1:6" s="4" customFormat="1" ht="20.100000000000001" customHeight="1">
      <c r="A4" s="26"/>
      <c r="B4" s="88" t="s">
        <v>107</v>
      </c>
      <c r="C4" s="29">
        <v>924000</v>
      </c>
      <c r="D4" s="29"/>
      <c r="E4" s="29">
        <f>E3+C4-D4</f>
        <v>24252421</v>
      </c>
      <c r="F4" s="30"/>
    </row>
    <row r="5" spans="1:6" s="4" customFormat="1" ht="20.100000000000001" customHeight="1">
      <c r="A5" s="26"/>
      <c r="B5" s="88" t="s">
        <v>108</v>
      </c>
      <c r="C5" s="31"/>
      <c r="D5" s="29">
        <v>4866040</v>
      </c>
      <c r="E5" s="29">
        <f t="shared" ref="E5:E27" si="0">E4+C5-D5</f>
        <v>19386381</v>
      </c>
      <c r="F5" s="30"/>
    </row>
    <row r="6" spans="1:6" s="4" customFormat="1" ht="20.100000000000001" customHeight="1">
      <c r="A6" s="32"/>
      <c r="B6" s="89" t="s">
        <v>23</v>
      </c>
      <c r="C6" s="34"/>
      <c r="D6" s="34">
        <v>223960</v>
      </c>
      <c r="E6" s="29">
        <f t="shared" si="0"/>
        <v>19162421</v>
      </c>
      <c r="F6" s="35"/>
    </row>
    <row r="7" spans="1:6" s="4" customFormat="1" ht="20.100000000000001" customHeight="1">
      <c r="A7" s="32"/>
      <c r="B7" s="89" t="s">
        <v>25</v>
      </c>
      <c r="C7" s="34"/>
      <c r="D7" s="34">
        <v>200000</v>
      </c>
      <c r="E7" s="29">
        <f t="shared" si="0"/>
        <v>18962421</v>
      </c>
      <c r="F7" s="35"/>
    </row>
    <row r="8" spans="1:6" s="4" customFormat="1" ht="20.100000000000001" customHeight="1">
      <c r="A8" s="32"/>
      <c r="B8" s="89" t="s">
        <v>26</v>
      </c>
      <c r="C8" s="34"/>
      <c r="D8" s="34">
        <v>100000</v>
      </c>
      <c r="E8" s="29">
        <f t="shared" si="0"/>
        <v>18862421</v>
      </c>
      <c r="F8" s="35"/>
    </row>
    <row r="9" spans="1:6" s="4" customFormat="1" ht="20.100000000000001" customHeight="1">
      <c r="A9" s="32" t="s">
        <v>69</v>
      </c>
      <c r="B9" s="89" t="s">
        <v>107</v>
      </c>
      <c r="C9" s="34">
        <v>1196000</v>
      </c>
      <c r="D9" s="34"/>
      <c r="E9" s="29">
        <f t="shared" si="0"/>
        <v>20058421</v>
      </c>
      <c r="F9" s="37"/>
    </row>
    <row r="10" spans="1:6" s="4" customFormat="1" ht="20.100000000000001" customHeight="1">
      <c r="A10" s="32" t="s">
        <v>71</v>
      </c>
      <c r="B10" s="89" t="s">
        <v>107</v>
      </c>
      <c r="C10" s="34">
        <v>1023000</v>
      </c>
      <c r="D10" s="34"/>
      <c r="E10" s="29">
        <f t="shared" si="0"/>
        <v>21081421</v>
      </c>
      <c r="F10" s="37"/>
    </row>
    <row r="11" spans="1:6" s="4" customFormat="1" ht="20.100000000000001" customHeight="1">
      <c r="A11" s="32"/>
      <c r="B11" s="89" t="s">
        <v>169</v>
      </c>
      <c r="C11" s="34"/>
      <c r="D11" s="34">
        <v>437200</v>
      </c>
      <c r="E11" s="29">
        <f t="shared" si="0"/>
        <v>20644221</v>
      </c>
      <c r="F11" s="37"/>
    </row>
    <row r="12" spans="1:6" s="4" customFormat="1" ht="20.100000000000001" customHeight="1">
      <c r="A12" s="32" t="s">
        <v>121</v>
      </c>
      <c r="B12" s="89" t="s">
        <v>107</v>
      </c>
      <c r="C12" s="34">
        <v>573000</v>
      </c>
      <c r="D12" s="34"/>
      <c r="E12" s="29">
        <f t="shared" si="0"/>
        <v>21217221</v>
      </c>
      <c r="F12" s="37"/>
    </row>
    <row r="13" spans="1:6" s="4" customFormat="1" ht="20.100000000000001" customHeight="1">
      <c r="A13" s="32" t="s">
        <v>73</v>
      </c>
      <c r="B13" s="89" t="s">
        <v>107</v>
      </c>
      <c r="C13" s="34">
        <v>120000</v>
      </c>
      <c r="D13" s="34"/>
      <c r="E13" s="29">
        <f t="shared" si="0"/>
        <v>21337221</v>
      </c>
      <c r="F13" s="38"/>
    </row>
    <row r="14" spans="1:6" s="4" customFormat="1" ht="20.100000000000001" customHeight="1">
      <c r="A14" s="32"/>
      <c r="B14" s="89" t="s">
        <v>114</v>
      </c>
      <c r="C14" s="34"/>
      <c r="D14" s="34">
        <v>20000</v>
      </c>
      <c r="E14" s="29">
        <f t="shared" si="0"/>
        <v>21317221</v>
      </c>
      <c r="F14" s="35"/>
    </row>
    <row r="15" spans="1:6" s="4" customFormat="1" ht="20.100000000000001" customHeight="1">
      <c r="A15" s="32" t="s">
        <v>36</v>
      </c>
      <c r="B15" s="89" t="s">
        <v>107</v>
      </c>
      <c r="C15" s="34">
        <v>60000</v>
      </c>
      <c r="D15" s="34"/>
      <c r="E15" s="29">
        <f t="shared" si="0"/>
        <v>21377221</v>
      </c>
      <c r="F15" s="37"/>
    </row>
    <row r="16" spans="1:6" s="4" customFormat="1" ht="20.100000000000001" customHeight="1">
      <c r="A16" s="32"/>
      <c r="B16" s="89" t="s">
        <v>170</v>
      </c>
      <c r="C16" s="34"/>
      <c r="D16" s="34">
        <v>133300</v>
      </c>
      <c r="E16" s="29">
        <f t="shared" si="0"/>
        <v>21243921</v>
      </c>
      <c r="F16" s="37"/>
    </row>
    <row r="17" spans="1:6" s="4" customFormat="1" ht="20.100000000000001" customHeight="1">
      <c r="A17" s="32" t="s">
        <v>76</v>
      </c>
      <c r="B17" s="90" t="s">
        <v>29</v>
      </c>
      <c r="C17" s="34">
        <v>15627</v>
      </c>
      <c r="D17" s="34"/>
      <c r="E17" s="29">
        <f t="shared" si="0"/>
        <v>21259548</v>
      </c>
      <c r="F17" s="37"/>
    </row>
    <row r="18" spans="1:6" s="4" customFormat="1" ht="20.100000000000001" customHeight="1">
      <c r="A18" s="40"/>
      <c r="B18" s="81" t="s">
        <v>109</v>
      </c>
      <c r="C18" s="42"/>
      <c r="D18" s="42">
        <v>16860</v>
      </c>
      <c r="E18" s="29">
        <f t="shared" si="0"/>
        <v>21242688</v>
      </c>
      <c r="F18" s="43"/>
    </row>
    <row r="19" spans="1:6" s="4" customFormat="1" ht="20.100000000000001" customHeight="1">
      <c r="A19" s="40" t="s">
        <v>86</v>
      </c>
      <c r="B19" s="81" t="s">
        <v>107</v>
      </c>
      <c r="C19" s="42">
        <v>230000</v>
      </c>
      <c r="D19" s="42"/>
      <c r="E19" s="29">
        <f t="shared" si="0"/>
        <v>21472688</v>
      </c>
      <c r="F19" s="44"/>
    </row>
    <row r="20" spans="1:6" s="4" customFormat="1" ht="20.100000000000001" customHeight="1">
      <c r="A20" s="40"/>
      <c r="B20" s="81" t="s">
        <v>112</v>
      </c>
      <c r="C20" s="42"/>
      <c r="D20" s="42">
        <v>5000000</v>
      </c>
      <c r="E20" s="29">
        <f t="shared" si="0"/>
        <v>16472688</v>
      </c>
      <c r="F20" s="44"/>
    </row>
    <row r="21" spans="1:6" s="4" customFormat="1" ht="20.100000000000001" customHeight="1">
      <c r="A21" s="40" t="s">
        <v>40</v>
      </c>
      <c r="B21" s="81" t="s">
        <v>111</v>
      </c>
      <c r="C21" s="42"/>
      <c r="D21" s="42">
        <v>42000</v>
      </c>
      <c r="E21" s="29">
        <f t="shared" si="0"/>
        <v>16430688</v>
      </c>
      <c r="F21" s="44"/>
    </row>
    <row r="22" spans="1:6" s="4" customFormat="1" ht="20.100000000000001" customHeight="1">
      <c r="A22" s="40"/>
      <c r="B22" s="81" t="s">
        <v>64</v>
      </c>
      <c r="C22" s="42"/>
      <c r="D22" s="42">
        <v>7000</v>
      </c>
      <c r="E22" s="29">
        <f t="shared" si="0"/>
        <v>16423688</v>
      </c>
      <c r="F22" s="44"/>
    </row>
    <row r="23" spans="1:6" s="4" customFormat="1" ht="20.100000000000001" customHeight="1">
      <c r="A23" s="40" t="s">
        <v>46</v>
      </c>
      <c r="B23" s="81" t="s">
        <v>174</v>
      </c>
      <c r="C23" s="42"/>
      <c r="D23" s="42">
        <v>95700</v>
      </c>
      <c r="E23" s="29">
        <f t="shared" si="0"/>
        <v>16327988</v>
      </c>
      <c r="F23" s="44"/>
    </row>
    <row r="24" spans="1:6" s="4" customFormat="1" ht="20.100000000000001" customHeight="1">
      <c r="A24" s="40" t="s">
        <v>48</v>
      </c>
      <c r="B24" s="81" t="s">
        <v>110</v>
      </c>
      <c r="C24" s="42"/>
      <c r="D24" s="42">
        <v>49038</v>
      </c>
      <c r="E24" s="29">
        <f t="shared" si="0"/>
        <v>16278950</v>
      </c>
      <c r="F24" s="44"/>
    </row>
    <row r="25" spans="1:6" s="4" customFormat="1" ht="20.100000000000001" customHeight="1">
      <c r="A25" s="40" t="s">
        <v>122</v>
      </c>
      <c r="B25" s="81" t="s">
        <v>107</v>
      </c>
      <c r="C25" s="42">
        <v>80000</v>
      </c>
      <c r="D25" s="42"/>
      <c r="E25" s="29">
        <f t="shared" si="0"/>
        <v>16358950</v>
      </c>
      <c r="F25" s="44"/>
    </row>
    <row r="26" spans="1:6" s="4" customFormat="1" ht="20.100000000000001" customHeight="1">
      <c r="A26" s="40"/>
      <c r="B26" s="81" t="s">
        <v>172</v>
      </c>
      <c r="C26" s="42"/>
      <c r="D26" s="42">
        <v>100000</v>
      </c>
      <c r="E26" s="29">
        <f t="shared" si="0"/>
        <v>16258950</v>
      </c>
      <c r="F26" s="44" t="s">
        <v>173</v>
      </c>
    </row>
    <row r="27" spans="1:6" s="4" customFormat="1" ht="20.100000000000001" customHeight="1" thickBot="1">
      <c r="A27" s="40"/>
      <c r="B27" s="81" t="s">
        <v>171</v>
      </c>
      <c r="C27" s="42"/>
      <c r="D27" s="42">
        <v>151500</v>
      </c>
      <c r="E27" s="29">
        <f t="shared" si="0"/>
        <v>16107450</v>
      </c>
      <c r="F27" s="44"/>
    </row>
    <row r="28" spans="1:6" s="4" customFormat="1" ht="20.100000000000001" customHeight="1" thickTop="1" thickBot="1">
      <c r="A28" s="97" t="s">
        <v>113</v>
      </c>
      <c r="B28" s="98"/>
      <c r="C28" s="82">
        <f>SUM(C3:C27)</f>
        <v>27550048</v>
      </c>
      <c r="D28" s="82">
        <f>SUM(D4:D27)</f>
        <v>11442598</v>
      </c>
      <c r="E28" s="82">
        <f>C28-D28</f>
        <v>16107450</v>
      </c>
      <c r="F28" s="83"/>
    </row>
    <row r="29" spans="1:6" s="4" customFormat="1" ht="20.100000000000001" customHeight="1">
      <c r="A29" s="45"/>
      <c r="B29" s="46"/>
      <c r="C29" s="47"/>
      <c r="D29" s="47"/>
      <c r="E29" s="47"/>
      <c r="F29" s="48"/>
    </row>
    <row r="30" spans="1:6" s="4" customFormat="1" ht="20.100000000000001" customHeight="1">
      <c r="A30" s="45"/>
      <c r="B30" s="49"/>
      <c r="C30" s="47"/>
      <c r="D30" s="47"/>
      <c r="E30" s="47"/>
      <c r="F30" s="50"/>
    </row>
    <row r="31" spans="1:6" s="4" customFormat="1" ht="20.100000000000001" customHeight="1">
      <c r="A31" s="45"/>
      <c r="B31" s="46"/>
      <c r="C31" s="47"/>
      <c r="D31" s="47"/>
      <c r="E31" s="47"/>
      <c r="F31" s="50"/>
    </row>
    <row r="32" spans="1:6" s="4" customFormat="1" ht="20.100000000000001" customHeight="1">
      <c r="A32" s="45"/>
      <c r="B32" s="49"/>
      <c r="C32" s="47"/>
      <c r="D32" s="47"/>
      <c r="E32" s="47"/>
      <c r="F32" s="50"/>
    </row>
    <row r="33" spans="1:6" s="4" customFormat="1" ht="20.100000000000001" customHeight="1">
      <c r="A33" s="45"/>
      <c r="B33" s="49"/>
      <c r="C33" s="47"/>
      <c r="D33" s="47"/>
      <c r="E33" s="47"/>
      <c r="F33" s="50"/>
    </row>
    <row r="34" spans="1:6" s="4" customFormat="1" ht="20.100000000000001" customHeight="1">
      <c r="A34" s="45"/>
      <c r="B34" s="51"/>
      <c r="C34" s="47"/>
      <c r="D34" s="47"/>
      <c r="E34" s="47"/>
      <c r="F34" s="50"/>
    </row>
    <row r="35" spans="1:6" s="4" customFormat="1" ht="20.100000000000001" customHeight="1">
      <c r="A35" s="45"/>
      <c r="B35" s="49"/>
      <c r="C35" s="47"/>
      <c r="D35" s="47"/>
      <c r="E35" s="47"/>
      <c r="F35" s="52"/>
    </row>
    <row r="36" spans="1:6" s="4" customFormat="1" ht="20.100000000000001" customHeight="1">
      <c r="A36" s="45"/>
      <c r="B36" s="51"/>
      <c r="C36" s="47"/>
      <c r="D36" s="47"/>
      <c r="E36" s="47"/>
      <c r="F36" s="50"/>
    </row>
    <row r="37" spans="1:6" s="4" customFormat="1" ht="20.100000000000001" customHeight="1">
      <c r="A37" s="45"/>
      <c r="B37" s="49"/>
      <c r="C37" s="47"/>
      <c r="D37" s="47"/>
      <c r="E37" s="47"/>
      <c r="F37" s="50"/>
    </row>
    <row r="38" spans="1:6" s="4" customFormat="1" ht="20.100000000000001" customHeight="1">
      <c r="A38" s="53"/>
      <c r="B38" s="49"/>
      <c r="C38" s="47"/>
      <c r="D38" s="47"/>
      <c r="E38" s="47"/>
      <c r="F38" s="50"/>
    </row>
    <row r="39" spans="1:6" s="4" customFormat="1" ht="20.100000000000001" customHeight="1">
      <c r="A39" s="45"/>
      <c r="B39" s="49"/>
      <c r="C39" s="47"/>
      <c r="D39" s="47"/>
      <c r="E39" s="47"/>
      <c r="F39" s="50"/>
    </row>
    <row r="40" spans="1:6" s="4" customFormat="1" ht="20.100000000000001" customHeight="1">
      <c r="A40" s="45"/>
      <c r="B40" s="49"/>
      <c r="C40" s="47"/>
      <c r="D40" s="47"/>
      <c r="E40" s="47"/>
      <c r="F40" s="50"/>
    </row>
    <row r="41" spans="1:6" s="5" customFormat="1" ht="20.100000000000001" customHeight="1">
      <c r="A41" s="45"/>
      <c r="B41" s="49"/>
      <c r="C41" s="47"/>
      <c r="D41" s="47"/>
      <c r="E41" s="47"/>
      <c r="F41" s="50"/>
    </row>
    <row r="42" spans="1:6" s="1" customFormat="1" ht="21.75" customHeight="1">
      <c r="A42" s="45"/>
      <c r="B42" s="49"/>
      <c r="C42" s="47"/>
      <c r="D42" s="47"/>
      <c r="E42" s="47"/>
      <c r="F42" s="50"/>
    </row>
    <row r="43" spans="1:6" s="1" customFormat="1" ht="21.75" customHeight="1">
      <c r="A43" s="45"/>
      <c r="B43" s="49"/>
      <c r="C43" s="47"/>
      <c r="D43" s="47"/>
      <c r="E43" s="47"/>
      <c r="F43" s="50"/>
    </row>
    <row r="44" spans="1:6" s="1" customFormat="1" ht="21.75" customHeight="1">
      <c r="A44" s="45"/>
      <c r="B44" s="51"/>
      <c r="C44" s="47"/>
      <c r="D44" s="47"/>
      <c r="E44" s="47"/>
      <c r="F44" s="50"/>
    </row>
    <row r="45" spans="1:6" s="1" customFormat="1" ht="21.75" customHeight="1">
      <c r="A45" s="45"/>
      <c r="B45" s="54"/>
      <c r="C45" s="54"/>
      <c r="D45" s="47"/>
      <c r="E45" s="47"/>
      <c r="F45" s="54"/>
    </row>
    <row r="46" spans="1:6" s="1" customFormat="1" ht="21.75" customHeight="1">
      <c r="A46" s="45"/>
      <c r="B46" s="54"/>
      <c r="C46" s="54"/>
      <c r="D46" s="47"/>
      <c r="E46" s="47"/>
      <c r="F46" s="54"/>
    </row>
    <row r="47" spans="1:6" s="1" customFormat="1" ht="21.75" customHeight="1">
      <c r="A47" s="45"/>
      <c r="B47" s="55"/>
      <c r="C47" s="54"/>
      <c r="D47" s="47"/>
      <c r="E47" s="47"/>
      <c r="F47" s="54"/>
    </row>
    <row r="48" spans="1:6" s="1" customFormat="1" ht="28.5" customHeight="1">
      <c r="A48" s="45"/>
      <c r="B48" s="54"/>
      <c r="C48" s="54"/>
      <c r="D48" s="47"/>
      <c r="E48" s="47"/>
      <c r="F48" s="54"/>
    </row>
    <row r="49" spans="1:6" s="1" customFormat="1" ht="22.5" customHeight="1">
      <c r="A49" s="45"/>
      <c r="B49" s="54"/>
      <c r="C49" s="54"/>
      <c r="D49" s="47"/>
      <c r="E49" s="47"/>
      <c r="F49" s="54"/>
    </row>
    <row r="50" spans="1:6" s="1" customFormat="1" ht="22.5" customHeight="1">
      <c r="A50" s="45"/>
      <c r="B50" s="54"/>
      <c r="C50" s="54"/>
      <c r="D50" s="47"/>
      <c r="E50" s="47"/>
      <c r="F50" s="54"/>
    </row>
    <row r="51" spans="1:6" s="1" customFormat="1" ht="22.5" customHeight="1">
      <c r="A51" s="45"/>
      <c r="B51" s="54"/>
      <c r="C51" s="54"/>
      <c r="D51" s="47"/>
      <c r="E51" s="47"/>
      <c r="F51" s="54"/>
    </row>
    <row r="52" spans="1:6" s="1" customFormat="1" ht="22.5" customHeight="1">
      <c r="A52" s="45"/>
      <c r="B52" s="55"/>
      <c r="C52" s="54"/>
      <c r="D52" s="47"/>
      <c r="E52" s="47"/>
      <c r="F52" s="52"/>
    </row>
    <row r="53" spans="1:6" s="1" customFormat="1" ht="22.5" customHeight="1">
      <c r="A53" s="45"/>
      <c r="B53" s="55"/>
      <c r="C53" s="54"/>
      <c r="D53" s="47"/>
      <c r="E53" s="47"/>
      <c r="F53" s="54"/>
    </row>
    <row r="54" spans="1:6" s="1" customFormat="1" ht="22.5" customHeight="1">
      <c r="A54" s="99"/>
      <c r="B54" s="99"/>
      <c r="C54" s="56"/>
      <c r="D54" s="57"/>
      <c r="E54" s="56"/>
      <c r="F54" s="54"/>
    </row>
    <row r="55" spans="1:6" s="1" customFormat="1" ht="22.5" customHeight="1">
      <c r="A55" s="45"/>
      <c r="B55" s="54"/>
      <c r="C55" s="54"/>
      <c r="D55" s="47"/>
      <c r="E55" s="54"/>
      <c r="F55" s="54"/>
    </row>
    <row r="56" spans="1:6" s="1" customFormat="1" ht="22.5" customHeight="1">
      <c r="A56" s="58"/>
      <c r="B56" s="59"/>
      <c r="C56" s="59"/>
      <c r="D56" s="60"/>
      <c r="E56" s="59"/>
      <c r="F56" s="59"/>
    </row>
    <row r="57" spans="1:6" s="1" customFormat="1" ht="22.5" customHeight="1">
      <c r="A57" s="58"/>
      <c r="B57" s="59"/>
      <c r="C57" s="59"/>
      <c r="D57" s="60"/>
      <c r="E57" s="59"/>
      <c r="F57" s="59"/>
    </row>
    <row r="58" spans="1:6" s="1" customFormat="1" ht="22.5" customHeight="1">
      <c r="A58" s="58"/>
      <c r="B58" s="59"/>
      <c r="C58" s="59"/>
      <c r="D58" s="60"/>
      <c r="E58" s="59"/>
      <c r="F58" s="59"/>
    </row>
    <row r="59" spans="1:6" s="1" customFormat="1" ht="22.5" customHeight="1">
      <c r="A59" s="58"/>
      <c r="B59" s="59"/>
      <c r="C59" s="59"/>
      <c r="D59" s="60"/>
      <c r="E59" s="59"/>
      <c r="F59" s="59"/>
    </row>
    <row r="60" spans="1:6" s="1" customFormat="1" ht="22.5" customHeight="1">
      <c r="A60" s="58"/>
      <c r="B60" s="59"/>
      <c r="C60" s="59"/>
      <c r="D60" s="60"/>
      <c r="E60" s="59"/>
      <c r="F60" s="59"/>
    </row>
    <row r="61" spans="1:6" s="1" customFormat="1" ht="22.5" customHeight="1">
      <c r="A61" s="58"/>
      <c r="B61" s="59"/>
      <c r="C61" s="59"/>
      <c r="D61" s="60"/>
      <c r="E61" s="59"/>
      <c r="F61" s="59"/>
    </row>
    <row r="62" spans="1:6" s="1" customFormat="1" ht="22.5" customHeight="1">
      <c r="A62" s="61"/>
      <c r="B62" s="62"/>
      <c r="C62" s="62"/>
      <c r="D62" s="63"/>
      <c r="E62" s="62"/>
      <c r="F62" s="62"/>
    </row>
    <row r="63" spans="1:6" s="1" customFormat="1" ht="22.5" customHeight="1">
      <c r="A63" s="61"/>
      <c r="B63" s="62"/>
      <c r="C63" s="62"/>
      <c r="D63" s="63"/>
      <c r="E63" s="62"/>
      <c r="F63" s="62"/>
    </row>
    <row r="64" spans="1:6" s="1" customFormat="1" ht="22.5" customHeight="1">
      <c r="A64" s="61"/>
      <c r="B64" s="62"/>
      <c r="C64" s="62"/>
      <c r="D64" s="63"/>
      <c r="E64" s="62"/>
      <c r="F64" s="62"/>
    </row>
    <row r="65" spans="1:6" s="1" customFormat="1" ht="22.5" customHeight="1">
      <c r="A65" s="61"/>
      <c r="B65" s="62"/>
      <c r="C65" s="62"/>
      <c r="D65" s="63"/>
      <c r="E65" s="62"/>
      <c r="F65" s="62"/>
    </row>
    <row r="66" spans="1:6" s="1" customFormat="1" ht="22.5" customHeight="1">
      <c r="A66" s="61"/>
      <c r="B66" s="62"/>
      <c r="C66" s="62"/>
      <c r="D66" s="63"/>
      <c r="E66" s="62"/>
      <c r="F66" s="62"/>
    </row>
    <row r="67" spans="1:6" s="1" customFormat="1" ht="22.5" customHeight="1">
      <c r="A67" s="61"/>
      <c r="B67" s="62"/>
      <c r="C67" s="62"/>
      <c r="D67" s="63"/>
      <c r="E67" s="62"/>
      <c r="F67" s="62"/>
    </row>
    <row r="68" spans="1:6" s="1" customFormat="1" ht="22.5" customHeight="1">
      <c r="A68" s="61"/>
      <c r="B68" s="62"/>
      <c r="C68" s="62"/>
      <c r="D68" s="63"/>
      <c r="E68" s="62"/>
      <c r="F68" s="62"/>
    </row>
    <row r="69" spans="1:6" s="1" customFormat="1" ht="22.5" customHeight="1">
      <c r="A69" s="61"/>
      <c r="B69" s="62"/>
      <c r="C69" s="62"/>
      <c r="D69" s="63"/>
      <c r="E69" s="62"/>
      <c r="F69" s="62"/>
    </row>
    <row r="70" spans="1:6" s="1" customFormat="1" ht="22.5" customHeight="1">
      <c r="A70" s="61"/>
      <c r="B70" s="62"/>
      <c r="C70" s="62"/>
      <c r="D70" s="63"/>
      <c r="E70" s="62"/>
      <c r="F70" s="62"/>
    </row>
    <row r="71" spans="1:6" s="1" customFormat="1" ht="22.5" customHeight="1">
      <c r="A71" s="61"/>
      <c r="B71" s="62"/>
      <c r="C71" s="62"/>
      <c r="D71" s="63"/>
      <c r="E71" s="62"/>
      <c r="F71" s="62"/>
    </row>
    <row r="72" spans="1:6" s="1" customFormat="1" ht="22.5" customHeight="1">
      <c r="A72" s="61"/>
      <c r="B72" s="62"/>
      <c r="C72" s="62"/>
      <c r="D72" s="63"/>
      <c r="E72" s="62"/>
      <c r="F72" s="62"/>
    </row>
    <row r="73" spans="1:6" s="1" customFormat="1" ht="22.5" customHeight="1">
      <c r="A73" s="61"/>
      <c r="B73" s="62"/>
      <c r="C73" s="62"/>
      <c r="D73" s="63"/>
      <c r="E73" s="62"/>
      <c r="F73" s="62"/>
    </row>
  </sheetData>
  <mergeCells count="3">
    <mergeCell ref="A1:F1"/>
    <mergeCell ref="A28:B28"/>
    <mergeCell ref="A54:B5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9"/>
  <sheetViews>
    <sheetView workbookViewId="0">
      <selection sqref="A1:F1"/>
    </sheetView>
  </sheetViews>
  <sheetFormatPr defaultRowHeight="16.5"/>
  <cols>
    <col min="1" max="1" width="5.6640625" style="61" customWidth="1"/>
    <col min="2" max="2" width="19.44140625" style="62" customWidth="1"/>
    <col min="3" max="3" width="12.44140625" style="62" customWidth="1"/>
    <col min="4" max="4" width="11.6640625" style="63" customWidth="1"/>
    <col min="5" max="5" width="12.33203125" style="62" customWidth="1"/>
    <col min="6" max="6" width="7.33203125" style="62" customWidth="1"/>
  </cols>
  <sheetData>
    <row r="1" spans="1:6" s="1" customFormat="1" ht="39.950000000000003" customHeight="1" thickBot="1">
      <c r="A1" s="96" t="s">
        <v>102</v>
      </c>
      <c r="B1" s="96"/>
      <c r="C1" s="96"/>
      <c r="D1" s="96"/>
      <c r="E1" s="96"/>
      <c r="F1" s="96"/>
    </row>
    <row r="2" spans="1:6" s="5" customFormat="1" ht="20.100000000000001" customHeight="1" thickBot="1">
      <c r="A2" s="84" t="s">
        <v>2</v>
      </c>
      <c r="B2" s="85" t="s">
        <v>6</v>
      </c>
      <c r="C2" s="86" t="s">
        <v>3</v>
      </c>
      <c r="D2" s="86" t="s">
        <v>4</v>
      </c>
      <c r="E2" s="86" t="s">
        <v>1</v>
      </c>
      <c r="F2" s="87" t="s">
        <v>5</v>
      </c>
    </row>
    <row r="3" spans="1:6" s="4" customFormat="1" ht="20.100000000000001" customHeight="1" thickTop="1">
      <c r="A3" s="26" t="s">
        <v>67</v>
      </c>
      <c r="B3" s="27" t="s">
        <v>31</v>
      </c>
      <c r="C3" s="28"/>
      <c r="D3" s="29"/>
      <c r="E3" s="28">
        <v>16107450</v>
      </c>
      <c r="F3" s="30"/>
    </row>
    <row r="4" spans="1:6" s="4" customFormat="1" ht="20.100000000000001" customHeight="1">
      <c r="A4" s="26"/>
      <c r="B4" s="27" t="s">
        <v>107</v>
      </c>
      <c r="C4" s="29">
        <v>80000</v>
      </c>
      <c r="D4" s="29"/>
      <c r="E4" s="29">
        <f>E3+C4</f>
        <v>16187450</v>
      </c>
      <c r="F4" s="30"/>
    </row>
    <row r="5" spans="1:6" s="4" customFormat="1" ht="20.100000000000001" customHeight="1">
      <c r="A5" s="26"/>
      <c r="B5" s="27" t="s">
        <v>115</v>
      </c>
      <c r="C5" s="31"/>
      <c r="D5" s="29">
        <v>4866040</v>
      </c>
      <c r="E5" s="29">
        <f t="shared" ref="E5:E10" si="0">E4-D5</f>
        <v>11321410</v>
      </c>
      <c r="F5" s="30"/>
    </row>
    <row r="6" spans="1:6" s="4" customFormat="1" ht="20.100000000000001" customHeight="1">
      <c r="A6" s="32"/>
      <c r="B6" s="33" t="s">
        <v>24</v>
      </c>
      <c r="C6" s="34"/>
      <c r="D6" s="34">
        <v>223960</v>
      </c>
      <c r="E6" s="29">
        <f t="shared" si="0"/>
        <v>11097450</v>
      </c>
      <c r="F6" s="35"/>
    </row>
    <row r="7" spans="1:6" s="4" customFormat="1" ht="20.100000000000001" customHeight="1">
      <c r="A7" s="32"/>
      <c r="B7" s="33" t="s">
        <v>22</v>
      </c>
      <c r="C7" s="34"/>
      <c r="D7" s="34">
        <v>200000</v>
      </c>
      <c r="E7" s="29">
        <f t="shared" si="0"/>
        <v>10897450</v>
      </c>
      <c r="F7" s="35"/>
    </row>
    <row r="8" spans="1:6" s="4" customFormat="1" ht="20.100000000000001" customHeight="1">
      <c r="A8" s="32"/>
      <c r="B8" s="33" t="s">
        <v>116</v>
      </c>
      <c r="C8" s="34"/>
      <c r="D8" s="34">
        <v>33000</v>
      </c>
      <c r="E8" s="29">
        <f t="shared" si="0"/>
        <v>10864450</v>
      </c>
      <c r="F8" s="35"/>
    </row>
    <row r="9" spans="1:6" s="4" customFormat="1" ht="20.100000000000001" customHeight="1">
      <c r="A9" s="32"/>
      <c r="B9" s="36" t="s">
        <v>178</v>
      </c>
      <c r="C9" s="34"/>
      <c r="D9" s="34">
        <v>90000</v>
      </c>
      <c r="E9" s="29">
        <f t="shared" si="0"/>
        <v>10774450</v>
      </c>
      <c r="F9" s="37"/>
    </row>
    <row r="10" spans="1:6" s="4" customFormat="1" ht="20.100000000000001" customHeight="1">
      <c r="A10" s="32" t="s">
        <v>32</v>
      </c>
      <c r="B10" s="33" t="s">
        <v>26</v>
      </c>
      <c r="C10" s="34"/>
      <c r="D10" s="34">
        <v>100000</v>
      </c>
      <c r="E10" s="29">
        <f t="shared" si="0"/>
        <v>10674450</v>
      </c>
      <c r="F10" s="37"/>
    </row>
    <row r="11" spans="1:6" s="4" customFormat="1" ht="20.100000000000001" customHeight="1">
      <c r="A11" s="32" t="s">
        <v>34</v>
      </c>
      <c r="B11" s="27" t="s">
        <v>107</v>
      </c>
      <c r="C11" s="34">
        <v>112000</v>
      </c>
      <c r="D11" s="34"/>
      <c r="E11" s="29">
        <f>E10+C11</f>
        <v>10786450</v>
      </c>
      <c r="F11" s="37"/>
    </row>
    <row r="12" spans="1:6" s="4" customFormat="1" ht="20.100000000000001" customHeight="1">
      <c r="A12" s="32"/>
      <c r="B12" s="33" t="s">
        <v>117</v>
      </c>
      <c r="C12" s="34">
        <v>36000</v>
      </c>
      <c r="D12" s="34"/>
      <c r="E12" s="29">
        <f>E11+C12</f>
        <v>10822450</v>
      </c>
      <c r="F12" s="37"/>
    </row>
    <row r="13" spans="1:6" s="4" customFormat="1" ht="20.100000000000001" customHeight="1">
      <c r="A13" s="32" t="s">
        <v>36</v>
      </c>
      <c r="B13" s="33" t="s">
        <v>175</v>
      </c>
      <c r="C13" s="34"/>
      <c r="D13" s="34">
        <v>24000</v>
      </c>
      <c r="E13" s="29">
        <f>E12-D13</f>
        <v>10798450</v>
      </c>
      <c r="F13" s="38"/>
    </row>
    <row r="14" spans="1:6" s="4" customFormat="1" ht="20.100000000000001" customHeight="1">
      <c r="A14" s="32" t="s">
        <v>37</v>
      </c>
      <c r="B14" s="33" t="s">
        <v>175</v>
      </c>
      <c r="C14" s="34"/>
      <c r="D14" s="34">
        <v>12200</v>
      </c>
      <c r="E14" s="29">
        <f>E13-D14</f>
        <v>10786250</v>
      </c>
      <c r="F14" s="35"/>
    </row>
    <row r="15" spans="1:6" s="4" customFormat="1" ht="20.100000000000001" customHeight="1">
      <c r="A15" s="32"/>
      <c r="B15" s="27" t="s">
        <v>107</v>
      </c>
      <c r="C15" s="34">
        <v>80000</v>
      </c>
      <c r="D15" s="34"/>
      <c r="E15" s="29">
        <f>E14+C15</f>
        <v>10866250</v>
      </c>
      <c r="F15" s="37"/>
    </row>
    <row r="16" spans="1:6" s="4" customFormat="1" ht="20.100000000000001" customHeight="1">
      <c r="A16" s="32"/>
      <c r="B16" s="33" t="s">
        <v>39</v>
      </c>
      <c r="C16" s="34"/>
      <c r="D16" s="34">
        <v>7000</v>
      </c>
      <c r="E16" s="29">
        <f>E15-D16</f>
        <v>10859250</v>
      </c>
      <c r="F16" s="37"/>
    </row>
    <row r="17" spans="1:6" s="10" customFormat="1" ht="20.100000000000001" customHeight="1">
      <c r="A17" s="32" t="s">
        <v>40</v>
      </c>
      <c r="B17" s="39" t="s">
        <v>42</v>
      </c>
      <c r="C17" s="34">
        <v>117</v>
      </c>
      <c r="D17" s="34"/>
      <c r="E17" s="29">
        <f>E16+C17</f>
        <v>10859367</v>
      </c>
      <c r="F17" s="37"/>
    </row>
    <row r="18" spans="1:6" s="1" customFormat="1" ht="20.100000000000001" customHeight="1">
      <c r="A18" s="40" t="s">
        <v>43</v>
      </c>
      <c r="B18" s="41" t="s">
        <v>45</v>
      </c>
      <c r="C18" s="42"/>
      <c r="D18" s="42">
        <v>95700</v>
      </c>
      <c r="E18" s="29">
        <f>E17-D18</f>
        <v>10763667</v>
      </c>
      <c r="F18" s="43"/>
    </row>
    <row r="19" spans="1:6" s="1" customFormat="1" ht="20.100000000000001" customHeight="1">
      <c r="A19" s="40" t="s">
        <v>46</v>
      </c>
      <c r="B19" s="33" t="s">
        <v>116</v>
      </c>
      <c r="C19" s="42"/>
      <c r="D19" s="42">
        <v>10800</v>
      </c>
      <c r="E19" s="29">
        <f>E18-D19</f>
        <v>10752867</v>
      </c>
      <c r="F19" s="44"/>
    </row>
    <row r="20" spans="1:6" s="1" customFormat="1" ht="20.100000000000001" customHeight="1">
      <c r="A20" s="40"/>
      <c r="B20" s="27" t="s">
        <v>107</v>
      </c>
      <c r="C20" s="42">
        <v>40000</v>
      </c>
      <c r="D20" s="42"/>
      <c r="E20" s="29">
        <f>E19+C20</f>
        <v>10792867</v>
      </c>
      <c r="F20" s="44"/>
    </row>
    <row r="21" spans="1:6" s="1" customFormat="1" ht="20.100000000000001" customHeight="1">
      <c r="A21" s="40" t="s">
        <v>48</v>
      </c>
      <c r="B21" s="41" t="s">
        <v>118</v>
      </c>
      <c r="C21" s="42"/>
      <c r="D21" s="42">
        <v>316000</v>
      </c>
      <c r="E21" s="29">
        <f>E20-D21</f>
        <v>10476867</v>
      </c>
      <c r="F21" s="44"/>
    </row>
    <row r="22" spans="1:6" s="1" customFormat="1" ht="20.100000000000001" customHeight="1">
      <c r="A22" s="40"/>
      <c r="B22" s="41" t="s">
        <v>110</v>
      </c>
      <c r="C22" s="42"/>
      <c r="D22" s="42">
        <v>49038</v>
      </c>
      <c r="E22" s="29">
        <f>E21-D22</f>
        <v>10427829</v>
      </c>
      <c r="F22" s="44"/>
    </row>
    <row r="23" spans="1:6" s="1" customFormat="1" ht="20.100000000000001" customHeight="1">
      <c r="A23" s="40" t="s">
        <v>50</v>
      </c>
      <c r="B23" s="41" t="s">
        <v>177</v>
      </c>
      <c r="C23" s="42"/>
      <c r="D23" s="42">
        <v>44000</v>
      </c>
      <c r="E23" s="29">
        <f>E22-D23</f>
        <v>10383829</v>
      </c>
      <c r="F23" s="44"/>
    </row>
    <row r="24" spans="1:6" s="1" customFormat="1" ht="20.100000000000001" customHeight="1">
      <c r="A24" s="40" t="s">
        <v>52</v>
      </c>
      <c r="B24" s="41" t="s">
        <v>176</v>
      </c>
      <c r="C24" s="42"/>
      <c r="D24" s="42">
        <v>60000</v>
      </c>
      <c r="E24" s="29">
        <f>E23-D24</f>
        <v>10323829</v>
      </c>
      <c r="F24" s="44" t="s">
        <v>173</v>
      </c>
    </row>
    <row r="25" spans="1:6" s="1" customFormat="1" ht="20.100000000000001" customHeight="1" thickBot="1">
      <c r="A25" s="40"/>
      <c r="B25" s="81" t="s">
        <v>119</v>
      </c>
      <c r="C25" s="42"/>
      <c r="D25" s="42">
        <v>50000</v>
      </c>
      <c r="E25" s="92">
        <f>E24-D25</f>
        <v>10273829</v>
      </c>
      <c r="F25" s="44"/>
    </row>
    <row r="26" spans="1:6" s="1" customFormat="1" ht="20.100000000000001" customHeight="1" thickTop="1" thickBot="1">
      <c r="A26" s="97" t="s">
        <v>113</v>
      </c>
      <c r="B26" s="98"/>
      <c r="C26" s="82">
        <f>SUM(C4:C25)</f>
        <v>348117</v>
      </c>
      <c r="D26" s="82">
        <f>SUM(D5:D25)</f>
        <v>6181738</v>
      </c>
      <c r="E26" s="82">
        <v>10273829</v>
      </c>
      <c r="F26" s="83"/>
    </row>
    <row r="27" spans="1:6" s="1" customFormat="1" ht="22.5" customHeight="1">
      <c r="A27" s="45"/>
      <c r="B27" s="46"/>
      <c r="C27" s="47"/>
      <c r="D27" s="47"/>
      <c r="E27" s="47"/>
      <c r="F27" s="48"/>
    </row>
    <row r="28" spans="1:6" s="1" customFormat="1" ht="22.5" customHeight="1">
      <c r="A28" s="45"/>
      <c r="B28" s="49"/>
      <c r="C28" s="47"/>
      <c r="D28" s="47"/>
      <c r="E28" s="47"/>
      <c r="F28" s="50"/>
    </row>
    <row r="29" spans="1:6" s="1" customFormat="1" ht="22.5" customHeight="1">
      <c r="A29" s="45"/>
      <c r="B29" s="46"/>
      <c r="C29" s="47"/>
      <c r="D29" s="47"/>
      <c r="E29" s="47"/>
      <c r="F29" s="50"/>
    </row>
    <row r="30" spans="1:6" s="1" customFormat="1" ht="22.5" customHeight="1">
      <c r="A30" s="45"/>
      <c r="B30" s="49"/>
      <c r="C30" s="47"/>
      <c r="D30" s="47"/>
      <c r="E30" s="47"/>
      <c r="F30" s="50"/>
    </row>
    <row r="31" spans="1:6" s="1" customFormat="1" ht="22.5" customHeight="1">
      <c r="A31" s="45"/>
      <c r="B31" s="49"/>
      <c r="C31" s="47"/>
      <c r="D31" s="47"/>
      <c r="E31" s="47"/>
      <c r="F31" s="50"/>
    </row>
    <row r="32" spans="1:6" s="1" customFormat="1" ht="22.5" customHeight="1">
      <c r="A32" s="45"/>
      <c r="B32" s="51"/>
      <c r="C32" s="47"/>
      <c r="D32" s="47"/>
      <c r="E32" s="47"/>
      <c r="F32" s="50"/>
    </row>
    <row r="33" spans="1:6" s="1" customFormat="1" ht="22.5" customHeight="1">
      <c r="A33" s="45"/>
      <c r="B33" s="49"/>
      <c r="C33" s="47"/>
      <c r="D33" s="47"/>
      <c r="E33" s="47"/>
      <c r="F33" s="52"/>
    </row>
    <row r="34" spans="1:6" s="1" customFormat="1" ht="22.5" customHeight="1">
      <c r="A34" s="45"/>
      <c r="B34" s="51"/>
      <c r="C34" s="47"/>
      <c r="D34" s="47"/>
      <c r="E34" s="47"/>
      <c r="F34" s="50"/>
    </row>
    <row r="35" spans="1:6" s="1" customFormat="1" ht="22.5" customHeight="1">
      <c r="A35" s="45"/>
      <c r="B35" s="49"/>
      <c r="C35" s="47"/>
      <c r="D35" s="47"/>
      <c r="E35" s="47"/>
      <c r="F35" s="50"/>
    </row>
    <row r="36" spans="1:6" s="1" customFormat="1" ht="22.5" customHeight="1">
      <c r="A36" s="53"/>
      <c r="B36" s="49"/>
      <c r="C36" s="47"/>
      <c r="D36" s="47"/>
      <c r="E36" s="47"/>
      <c r="F36" s="50"/>
    </row>
    <row r="37" spans="1:6" s="1" customFormat="1" ht="22.5" customHeight="1">
      <c r="A37" s="45"/>
      <c r="B37" s="49"/>
      <c r="C37" s="47"/>
      <c r="D37" s="47"/>
      <c r="E37" s="47"/>
      <c r="F37" s="50"/>
    </row>
    <row r="38" spans="1:6" s="1" customFormat="1" ht="22.5" customHeight="1">
      <c r="A38" s="45"/>
      <c r="B38" s="49"/>
      <c r="C38" s="47"/>
      <c r="D38" s="47"/>
      <c r="E38" s="47"/>
      <c r="F38" s="50"/>
    </row>
    <row r="39" spans="1:6" s="1" customFormat="1" ht="22.5" customHeight="1">
      <c r="A39" s="45"/>
      <c r="B39" s="49"/>
      <c r="C39" s="47"/>
      <c r="D39" s="47"/>
      <c r="E39" s="47"/>
      <c r="F39" s="50"/>
    </row>
    <row r="40" spans="1:6" s="1" customFormat="1" ht="22.5" customHeight="1">
      <c r="A40" s="45"/>
      <c r="B40" s="49"/>
      <c r="C40" s="47"/>
      <c r="D40" s="47"/>
      <c r="E40" s="47"/>
      <c r="F40" s="50"/>
    </row>
    <row r="41" spans="1:6" s="1" customFormat="1" ht="22.5" customHeight="1">
      <c r="A41" s="45"/>
      <c r="B41" s="49"/>
      <c r="C41" s="47"/>
      <c r="D41" s="47"/>
      <c r="E41" s="47"/>
      <c r="F41" s="50"/>
    </row>
    <row r="42" spans="1:6" s="1" customFormat="1" ht="22.5" customHeight="1">
      <c r="A42" s="45"/>
      <c r="B42" s="51"/>
      <c r="C42" s="47"/>
      <c r="D42" s="47"/>
      <c r="E42" s="47"/>
      <c r="F42" s="50"/>
    </row>
    <row r="43" spans="1:6" s="1" customFormat="1" ht="22.5" customHeight="1">
      <c r="A43" s="45"/>
      <c r="B43" s="54"/>
      <c r="C43" s="54"/>
      <c r="D43" s="47"/>
      <c r="E43" s="47"/>
      <c r="F43" s="54"/>
    </row>
    <row r="44" spans="1:6" s="1" customFormat="1" ht="22.5" customHeight="1">
      <c r="A44" s="45"/>
      <c r="B44" s="54"/>
      <c r="C44" s="54"/>
      <c r="D44" s="47"/>
      <c r="E44" s="47"/>
      <c r="F44" s="54"/>
    </row>
    <row r="45" spans="1:6" s="1" customFormat="1" ht="22.5" customHeight="1">
      <c r="A45" s="45"/>
      <c r="B45" s="55"/>
      <c r="C45" s="54"/>
      <c r="D45" s="47"/>
      <c r="E45" s="47"/>
      <c r="F45" s="54"/>
    </row>
    <row r="46" spans="1:6" s="1" customFormat="1" ht="22.5" customHeight="1">
      <c r="A46" s="45"/>
      <c r="B46" s="54"/>
      <c r="C46" s="54"/>
      <c r="D46" s="47"/>
      <c r="E46" s="47"/>
      <c r="F46" s="54"/>
    </row>
    <row r="47" spans="1:6" s="1" customFormat="1" ht="22.5" customHeight="1">
      <c r="A47" s="45"/>
      <c r="B47" s="54"/>
      <c r="C47" s="54"/>
      <c r="D47" s="47"/>
      <c r="E47" s="47"/>
      <c r="F47" s="54"/>
    </row>
    <row r="48" spans="1:6">
      <c r="A48" s="45"/>
      <c r="B48" s="54"/>
      <c r="C48" s="54"/>
      <c r="D48" s="47"/>
      <c r="E48" s="47"/>
      <c r="F48" s="54"/>
    </row>
    <row r="49" spans="1:6">
      <c r="A49" s="45"/>
      <c r="B49" s="54"/>
      <c r="C49" s="54"/>
      <c r="D49" s="47"/>
      <c r="E49" s="47"/>
      <c r="F49" s="54"/>
    </row>
    <row r="50" spans="1:6">
      <c r="A50" s="45"/>
      <c r="B50" s="55"/>
      <c r="C50" s="54"/>
      <c r="D50" s="47"/>
      <c r="E50" s="47"/>
      <c r="F50" s="52"/>
    </row>
    <row r="51" spans="1:6">
      <c r="A51" s="45"/>
      <c r="B51" s="55"/>
      <c r="C51" s="54"/>
      <c r="D51" s="47"/>
      <c r="E51" s="47"/>
      <c r="F51" s="54"/>
    </row>
    <row r="52" spans="1:6" ht="17.25">
      <c r="A52" s="99"/>
      <c r="B52" s="99"/>
      <c r="C52" s="56"/>
      <c r="D52" s="57"/>
      <c r="E52" s="56"/>
      <c r="F52" s="54"/>
    </row>
    <row r="53" spans="1:6">
      <c r="A53" s="45"/>
      <c r="B53" s="54"/>
      <c r="C53" s="54"/>
      <c r="D53" s="47"/>
      <c r="E53" s="54"/>
      <c r="F53" s="54"/>
    </row>
    <row r="54" spans="1:6">
      <c r="A54" s="58"/>
      <c r="B54" s="59"/>
      <c r="C54" s="59"/>
      <c r="D54" s="60"/>
      <c r="E54" s="59"/>
      <c r="F54" s="59"/>
    </row>
    <row r="55" spans="1:6">
      <c r="A55" s="58"/>
      <c r="B55" s="59"/>
      <c r="C55" s="59"/>
      <c r="D55" s="60"/>
      <c r="E55" s="59"/>
      <c r="F55" s="59"/>
    </row>
    <row r="56" spans="1:6">
      <c r="A56" s="58"/>
      <c r="B56" s="59"/>
      <c r="C56" s="59"/>
      <c r="D56" s="60"/>
      <c r="E56" s="59"/>
      <c r="F56" s="59"/>
    </row>
    <row r="57" spans="1:6">
      <c r="A57" s="58"/>
      <c r="B57" s="59"/>
      <c r="C57" s="59"/>
      <c r="D57" s="60"/>
      <c r="E57" s="59"/>
      <c r="F57" s="59"/>
    </row>
    <row r="58" spans="1:6">
      <c r="A58" s="58"/>
      <c r="B58" s="59"/>
      <c r="C58" s="59"/>
      <c r="D58" s="60"/>
      <c r="E58" s="59"/>
      <c r="F58" s="59"/>
    </row>
    <row r="59" spans="1:6">
      <c r="A59" s="58"/>
      <c r="B59" s="59"/>
      <c r="C59" s="59"/>
      <c r="D59" s="60"/>
      <c r="E59" s="59"/>
      <c r="F59" s="59"/>
    </row>
  </sheetData>
  <mergeCells count="3">
    <mergeCell ref="A1:F1"/>
    <mergeCell ref="A26:B26"/>
    <mergeCell ref="A52:B52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68"/>
  <sheetViews>
    <sheetView workbookViewId="0">
      <selection sqref="A1:F1"/>
    </sheetView>
  </sheetViews>
  <sheetFormatPr defaultRowHeight="16.5"/>
  <cols>
    <col min="1" max="1" width="5.6640625" style="61" customWidth="1"/>
    <col min="2" max="2" width="19.109375" style="62" customWidth="1"/>
    <col min="3" max="3" width="13" style="62" customWidth="1"/>
    <col min="4" max="4" width="12.109375" style="63" customWidth="1"/>
    <col min="5" max="5" width="13.109375" style="62" customWidth="1"/>
    <col min="6" max="6" width="8.5546875" style="62" customWidth="1"/>
  </cols>
  <sheetData>
    <row r="1" spans="1:6" s="1" customFormat="1" ht="38.25" customHeight="1" thickBot="1">
      <c r="A1" s="96" t="s">
        <v>103</v>
      </c>
      <c r="B1" s="96"/>
      <c r="C1" s="96"/>
      <c r="D1" s="96"/>
      <c r="E1" s="96"/>
      <c r="F1" s="96"/>
    </row>
    <row r="2" spans="1:6" s="5" customFormat="1" ht="20.100000000000001" customHeight="1" thickBot="1">
      <c r="A2" s="84" t="s">
        <v>2</v>
      </c>
      <c r="B2" s="85" t="s">
        <v>6</v>
      </c>
      <c r="C2" s="86" t="s">
        <v>3</v>
      </c>
      <c r="D2" s="86" t="s">
        <v>4</v>
      </c>
      <c r="E2" s="86" t="s">
        <v>1</v>
      </c>
      <c r="F2" s="87" t="s">
        <v>5</v>
      </c>
    </row>
    <row r="3" spans="1:6" s="4" customFormat="1" ht="20.100000000000001" customHeight="1" thickTop="1">
      <c r="A3" s="26" t="s">
        <v>67</v>
      </c>
      <c r="B3" s="27" t="s">
        <v>179</v>
      </c>
      <c r="C3" s="28">
        <v>10273829</v>
      </c>
      <c r="D3" s="29"/>
      <c r="E3" s="28">
        <v>10273829</v>
      </c>
      <c r="F3" s="30"/>
    </row>
    <row r="4" spans="1:6" s="4" customFormat="1" ht="20.100000000000001" customHeight="1">
      <c r="A4" s="26"/>
      <c r="B4" s="27" t="s">
        <v>180</v>
      </c>
      <c r="C4" s="29"/>
      <c r="D4" s="29">
        <v>15300</v>
      </c>
      <c r="E4" s="29">
        <f t="shared" ref="E4:E10" si="0">E3-D4</f>
        <v>10258529</v>
      </c>
      <c r="F4" s="30"/>
    </row>
    <row r="5" spans="1:6" s="4" customFormat="1" ht="20.100000000000001" customHeight="1">
      <c r="A5" s="26"/>
      <c r="B5" s="27" t="s">
        <v>54</v>
      </c>
      <c r="C5" s="31"/>
      <c r="D5" s="29">
        <v>100000</v>
      </c>
      <c r="E5" s="29">
        <f t="shared" si="0"/>
        <v>10158529</v>
      </c>
      <c r="F5" s="30"/>
    </row>
    <row r="6" spans="1:6" s="4" customFormat="1" ht="20.100000000000001" customHeight="1">
      <c r="A6" s="32"/>
      <c r="B6" s="33" t="s">
        <v>55</v>
      </c>
      <c r="C6" s="34"/>
      <c r="D6" s="34">
        <v>4866040</v>
      </c>
      <c r="E6" s="29">
        <f t="shared" si="0"/>
        <v>5292489</v>
      </c>
      <c r="F6" s="35"/>
    </row>
    <row r="7" spans="1:6" s="4" customFormat="1" ht="20.100000000000001" customHeight="1">
      <c r="A7" s="32"/>
      <c r="B7" s="33" t="s">
        <v>126</v>
      </c>
      <c r="C7" s="34"/>
      <c r="D7" s="34">
        <v>223960</v>
      </c>
      <c r="E7" s="29">
        <f t="shared" si="0"/>
        <v>5068529</v>
      </c>
      <c r="F7" s="35"/>
    </row>
    <row r="8" spans="1:6" s="4" customFormat="1" ht="20.100000000000001" customHeight="1">
      <c r="A8" s="32"/>
      <c r="B8" s="33" t="s">
        <v>56</v>
      </c>
      <c r="C8" s="34"/>
      <c r="D8" s="34">
        <v>200000</v>
      </c>
      <c r="E8" s="29">
        <f t="shared" si="0"/>
        <v>4868529</v>
      </c>
      <c r="F8" s="35"/>
    </row>
    <row r="9" spans="1:6" s="4" customFormat="1" ht="20.100000000000001" customHeight="1">
      <c r="A9" s="32" t="s">
        <v>69</v>
      </c>
      <c r="B9" s="36" t="s">
        <v>57</v>
      </c>
      <c r="C9" s="34"/>
      <c r="D9" s="34">
        <v>56020</v>
      </c>
      <c r="E9" s="29">
        <f t="shared" si="0"/>
        <v>4812509</v>
      </c>
      <c r="F9" s="65" t="s">
        <v>58</v>
      </c>
    </row>
    <row r="10" spans="1:6" s="4" customFormat="1" ht="20.100000000000001" customHeight="1">
      <c r="A10" s="32"/>
      <c r="B10" s="33" t="s">
        <v>127</v>
      </c>
      <c r="C10" s="34"/>
      <c r="D10" s="34">
        <v>400000</v>
      </c>
      <c r="E10" s="29">
        <f t="shared" si="0"/>
        <v>4412509</v>
      </c>
      <c r="F10" s="37"/>
    </row>
    <row r="11" spans="1:6" s="4" customFormat="1" ht="20.100000000000001" customHeight="1">
      <c r="A11" s="32" t="s">
        <v>123</v>
      </c>
      <c r="B11" s="27" t="s">
        <v>59</v>
      </c>
      <c r="C11" s="34"/>
      <c r="D11" s="34">
        <v>913000</v>
      </c>
      <c r="E11" s="29">
        <f>E10-D11</f>
        <v>3499509</v>
      </c>
      <c r="F11" s="37"/>
    </row>
    <row r="12" spans="1:6" s="4" customFormat="1" ht="20.100000000000001" customHeight="1">
      <c r="A12" s="32" t="s">
        <v>32</v>
      </c>
      <c r="B12" s="33" t="s">
        <v>129</v>
      </c>
      <c r="C12" s="34"/>
      <c r="D12" s="34">
        <v>330000</v>
      </c>
      <c r="E12" s="29">
        <f>E11-D12</f>
        <v>3169509</v>
      </c>
      <c r="F12" s="37"/>
    </row>
    <row r="13" spans="1:6" s="4" customFormat="1" ht="20.100000000000001" customHeight="1">
      <c r="A13" s="32" t="s">
        <v>36</v>
      </c>
      <c r="B13" s="33" t="s">
        <v>107</v>
      </c>
      <c r="C13" s="34">
        <v>20000</v>
      </c>
      <c r="D13" s="34"/>
      <c r="E13" s="29">
        <f>E12+C13</f>
        <v>3189509</v>
      </c>
      <c r="F13" s="38"/>
    </row>
    <row r="14" spans="1:6" s="4" customFormat="1" ht="20.100000000000001" customHeight="1">
      <c r="A14" s="32" t="s">
        <v>76</v>
      </c>
      <c r="B14" s="33" t="s">
        <v>181</v>
      </c>
      <c r="C14" s="34"/>
      <c r="D14" s="34">
        <v>328000</v>
      </c>
      <c r="E14" s="29">
        <f>E13-D14</f>
        <v>2861509</v>
      </c>
      <c r="F14" s="35" t="s">
        <v>60</v>
      </c>
    </row>
    <row r="15" spans="1:6" s="4" customFormat="1" ht="20.100000000000001" customHeight="1">
      <c r="A15" s="32" t="s">
        <v>79</v>
      </c>
      <c r="B15" s="27" t="s">
        <v>182</v>
      </c>
      <c r="C15" s="34"/>
      <c r="D15" s="34">
        <v>162000</v>
      </c>
      <c r="E15" s="29">
        <f>E14-D15</f>
        <v>2699509</v>
      </c>
      <c r="F15" s="37"/>
    </row>
    <row r="16" spans="1:6" s="4" customFormat="1" ht="20.100000000000001" customHeight="1">
      <c r="A16" s="32"/>
      <c r="B16" s="27" t="s">
        <v>61</v>
      </c>
      <c r="C16" s="34">
        <v>1350</v>
      </c>
      <c r="D16" s="34" t="s">
        <v>62</v>
      </c>
      <c r="E16" s="29">
        <f>E15+C16</f>
        <v>2700859</v>
      </c>
      <c r="F16" s="37"/>
    </row>
    <row r="17" spans="1:6" s="4" customFormat="1" ht="20.100000000000001" customHeight="1">
      <c r="A17" s="32" t="s">
        <v>86</v>
      </c>
      <c r="B17" s="39" t="s">
        <v>63</v>
      </c>
      <c r="C17" s="34">
        <v>11582000</v>
      </c>
      <c r="D17" s="34"/>
      <c r="E17" s="29">
        <f>E16+C17</f>
        <v>14282859</v>
      </c>
      <c r="F17" s="37"/>
    </row>
    <row r="18" spans="1:6" s="4" customFormat="1" ht="20.100000000000001" customHeight="1">
      <c r="A18" s="40" t="s">
        <v>40</v>
      </c>
      <c r="B18" s="39" t="s">
        <v>128</v>
      </c>
      <c r="C18" s="42">
        <v>3849000</v>
      </c>
      <c r="D18" s="42"/>
      <c r="E18" s="29">
        <f>E17+C18</f>
        <v>18131859</v>
      </c>
      <c r="F18" s="43"/>
    </row>
    <row r="19" spans="1:6" s="4" customFormat="1" ht="20.100000000000001" customHeight="1">
      <c r="A19" s="40" t="s">
        <v>124</v>
      </c>
      <c r="B19" s="33" t="s">
        <v>64</v>
      </c>
      <c r="C19" s="42"/>
      <c r="D19" s="42">
        <v>7000</v>
      </c>
      <c r="E19" s="29">
        <f>E18-D19</f>
        <v>18124859</v>
      </c>
      <c r="F19" s="44"/>
    </row>
    <row r="20" spans="1:6" s="4" customFormat="1" ht="20.100000000000001" customHeight="1">
      <c r="A20" s="40"/>
      <c r="B20" s="27" t="s">
        <v>107</v>
      </c>
      <c r="C20" s="42">
        <v>801000</v>
      </c>
      <c r="D20" s="42"/>
      <c r="E20" s="29">
        <f>E19+C20</f>
        <v>18925859</v>
      </c>
      <c r="F20" s="44"/>
    </row>
    <row r="21" spans="1:6" s="4" customFormat="1" ht="20.100000000000001" customHeight="1">
      <c r="A21" s="40"/>
      <c r="B21" s="41" t="s">
        <v>107</v>
      </c>
      <c r="C21" s="42">
        <v>394000</v>
      </c>
      <c r="D21" s="42"/>
      <c r="E21" s="29">
        <f>E20+C21</f>
        <v>19319859</v>
      </c>
      <c r="F21" s="44"/>
    </row>
    <row r="22" spans="1:6" s="4" customFormat="1" ht="20.100000000000001" customHeight="1">
      <c r="A22" s="40"/>
      <c r="B22" s="41" t="s">
        <v>144</v>
      </c>
      <c r="C22" s="42"/>
      <c r="D22" s="42">
        <v>95700</v>
      </c>
      <c r="E22" s="29">
        <f>E21-D22</f>
        <v>19224159</v>
      </c>
      <c r="F22" s="44"/>
    </row>
    <row r="23" spans="1:6" s="4" customFormat="1" ht="20.100000000000001" customHeight="1">
      <c r="A23" s="40" t="s">
        <v>125</v>
      </c>
      <c r="B23" s="41" t="s">
        <v>107</v>
      </c>
      <c r="C23" s="42">
        <v>450000</v>
      </c>
      <c r="D23" s="42"/>
      <c r="E23" s="29">
        <f>E22+C23</f>
        <v>19674159</v>
      </c>
      <c r="F23" s="44"/>
    </row>
    <row r="24" spans="1:6" s="4" customFormat="1" ht="20.100000000000001" customHeight="1">
      <c r="A24" s="40"/>
      <c r="B24" s="41" t="s">
        <v>130</v>
      </c>
      <c r="C24" s="42"/>
      <c r="D24" s="42">
        <v>90000</v>
      </c>
      <c r="E24" s="29">
        <f>E23-D24</f>
        <v>19584159</v>
      </c>
      <c r="F24" s="44"/>
    </row>
    <row r="25" spans="1:6" s="4" customFormat="1" ht="20.100000000000001" customHeight="1">
      <c r="A25" s="40"/>
      <c r="B25" s="41" t="s">
        <v>131</v>
      </c>
      <c r="C25" s="42"/>
      <c r="D25" s="42">
        <v>111720</v>
      </c>
      <c r="E25" s="29">
        <f>E24-D25</f>
        <v>19472439</v>
      </c>
      <c r="F25" s="44"/>
    </row>
    <row r="26" spans="1:6" s="4" customFormat="1" ht="20.100000000000001" customHeight="1">
      <c r="A26" s="40" t="s">
        <v>81</v>
      </c>
      <c r="B26" s="41" t="s">
        <v>132</v>
      </c>
      <c r="C26" s="42"/>
      <c r="D26" s="42">
        <v>19710</v>
      </c>
      <c r="E26" s="29">
        <f>E25-D26</f>
        <v>19452729</v>
      </c>
      <c r="F26" s="44"/>
    </row>
    <row r="27" spans="1:6" s="4" customFormat="1" ht="20.100000000000001" customHeight="1">
      <c r="A27" s="40"/>
      <c r="B27" s="41" t="s">
        <v>107</v>
      </c>
      <c r="C27" s="42">
        <v>525000</v>
      </c>
      <c r="D27" s="42"/>
      <c r="E27" s="29">
        <f>E26+C27</f>
        <v>19977729</v>
      </c>
      <c r="F27" s="44"/>
    </row>
    <row r="28" spans="1:6" s="4" customFormat="1" ht="20.100000000000001" customHeight="1">
      <c r="A28" s="40" t="s">
        <v>48</v>
      </c>
      <c r="B28" s="41" t="s">
        <v>65</v>
      </c>
      <c r="C28" s="42"/>
      <c r="D28" s="42">
        <v>129000</v>
      </c>
      <c r="E28" s="29">
        <f>E27-D28</f>
        <v>19848729</v>
      </c>
      <c r="F28" s="44"/>
    </row>
    <row r="29" spans="1:6" s="4" customFormat="1" ht="20.100000000000001" customHeight="1">
      <c r="A29" s="40"/>
      <c r="B29" s="41" t="s">
        <v>110</v>
      </c>
      <c r="C29" s="42"/>
      <c r="D29" s="42">
        <v>49038</v>
      </c>
      <c r="E29" s="29">
        <f>E28-D29</f>
        <v>19799691</v>
      </c>
      <c r="F29" s="44"/>
    </row>
    <row r="30" spans="1:6" s="4" customFormat="1" ht="20.100000000000001" customHeight="1">
      <c r="A30" s="40"/>
      <c r="B30" s="41" t="s">
        <v>107</v>
      </c>
      <c r="C30" s="42">
        <v>339000</v>
      </c>
      <c r="D30" s="42"/>
      <c r="E30" s="29">
        <f>E29+C30</f>
        <v>20138691</v>
      </c>
      <c r="F30" s="44"/>
    </row>
    <row r="31" spans="1:6" s="4" customFormat="1" ht="20.100000000000001" customHeight="1">
      <c r="A31" s="40" t="s">
        <v>95</v>
      </c>
      <c r="B31" s="41" t="s">
        <v>107</v>
      </c>
      <c r="C31" s="42">
        <v>210000</v>
      </c>
      <c r="D31" s="42"/>
      <c r="E31" s="29">
        <f>E30+C31</f>
        <v>20348691</v>
      </c>
      <c r="F31" s="44"/>
    </row>
    <row r="32" spans="1:6" s="4" customFormat="1" ht="20.100000000000001" customHeight="1">
      <c r="A32" s="40"/>
      <c r="B32" s="41" t="s">
        <v>183</v>
      </c>
      <c r="C32" s="42"/>
      <c r="D32" s="42">
        <v>560000</v>
      </c>
      <c r="E32" s="66">
        <f>E31-D32</f>
        <v>19788691</v>
      </c>
      <c r="F32" s="44"/>
    </row>
    <row r="33" spans="1:6" s="4" customFormat="1" ht="20.100000000000001" customHeight="1">
      <c r="A33" s="40" t="s">
        <v>66</v>
      </c>
      <c r="B33" s="41" t="s">
        <v>107</v>
      </c>
      <c r="C33" s="42">
        <v>285000</v>
      </c>
      <c r="D33" s="42"/>
      <c r="E33" s="66">
        <f>E32+C33</f>
        <v>20073691</v>
      </c>
      <c r="F33" s="44"/>
    </row>
    <row r="34" spans="1:6" s="4" customFormat="1" ht="20.100000000000001" customHeight="1" thickBot="1">
      <c r="A34" s="40" t="s">
        <v>122</v>
      </c>
      <c r="B34" s="41" t="s">
        <v>107</v>
      </c>
      <c r="C34" s="42">
        <v>525000</v>
      </c>
      <c r="D34" s="42"/>
      <c r="E34" s="66">
        <f>E33+C34</f>
        <v>20598691</v>
      </c>
      <c r="F34" s="44"/>
    </row>
    <row r="35" spans="1:6" s="1" customFormat="1" ht="21.75" customHeight="1" thickTop="1" thickBot="1">
      <c r="A35" s="97" t="s">
        <v>0</v>
      </c>
      <c r="B35" s="98"/>
      <c r="C35" s="82">
        <f>SUM(C3:C34)</f>
        <v>29255179</v>
      </c>
      <c r="D35" s="82">
        <f>SUM(D4:D34)</f>
        <v>8656488</v>
      </c>
      <c r="E35" s="91">
        <v>20598691</v>
      </c>
      <c r="F35" s="83"/>
    </row>
    <row r="36" spans="1:6" s="1" customFormat="1" ht="21.75" customHeight="1">
      <c r="A36" s="45"/>
      <c r="B36" s="46"/>
      <c r="C36" s="47"/>
      <c r="D36" s="47"/>
      <c r="E36" s="47"/>
      <c r="F36" s="48"/>
    </row>
    <row r="37" spans="1:6" s="1" customFormat="1" ht="21.75" customHeight="1">
      <c r="A37" s="45"/>
      <c r="B37" s="49"/>
      <c r="C37" s="47"/>
      <c r="D37" s="47"/>
      <c r="E37" s="47"/>
      <c r="F37" s="50"/>
    </row>
    <row r="38" spans="1:6" s="1" customFormat="1" ht="21.75" customHeight="1">
      <c r="A38" s="45"/>
      <c r="B38" s="46"/>
      <c r="C38" s="47"/>
      <c r="D38" s="47"/>
      <c r="E38" s="47"/>
      <c r="F38" s="50"/>
    </row>
    <row r="39" spans="1:6" s="1" customFormat="1" ht="21.75" customHeight="1">
      <c r="A39" s="45"/>
      <c r="B39" s="49"/>
      <c r="C39" s="47"/>
      <c r="D39" s="47"/>
      <c r="E39" s="47"/>
      <c r="F39" s="50"/>
    </row>
    <row r="40" spans="1:6" s="1" customFormat="1" ht="28.5" customHeight="1">
      <c r="A40" s="45"/>
      <c r="B40" s="49"/>
      <c r="C40" s="47"/>
      <c r="D40" s="47"/>
      <c r="E40" s="47"/>
      <c r="F40" s="50"/>
    </row>
    <row r="41" spans="1:6" s="1" customFormat="1" ht="22.5" customHeight="1">
      <c r="A41" s="45"/>
      <c r="B41" s="51"/>
      <c r="C41" s="47"/>
      <c r="D41" s="47"/>
      <c r="E41" s="47"/>
      <c r="F41" s="50"/>
    </row>
    <row r="42" spans="1:6" s="1" customFormat="1" ht="22.5" customHeight="1">
      <c r="A42" s="45"/>
      <c r="B42" s="49"/>
      <c r="C42" s="47"/>
      <c r="D42" s="47"/>
      <c r="E42" s="47"/>
      <c r="F42" s="52"/>
    </row>
    <row r="43" spans="1:6" s="1" customFormat="1" ht="22.5" customHeight="1">
      <c r="A43" s="45"/>
      <c r="B43" s="51"/>
      <c r="C43" s="47"/>
      <c r="D43" s="47"/>
      <c r="E43" s="47"/>
      <c r="F43" s="50"/>
    </row>
    <row r="44" spans="1:6" s="1" customFormat="1" ht="22.5" customHeight="1">
      <c r="A44" s="45"/>
      <c r="B44" s="49"/>
      <c r="C44" s="47"/>
      <c r="D44" s="47"/>
      <c r="E44" s="47"/>
      <c r="F44" s="50"/>
    </row>
    <row r="45" spans="1:6" s="1" customFormat="1" ht="22.5" customHeight="1">
      <c r="A45" s="53"/>
      <c r="B45" s="49"/>
      <c r="C45" s="47"/>
      <c r="D45" s="47"/>
      <c r="E45" s="47"/>
      <c r="F45" s="50"/>
    </row>
    <row r="46" spans="1:6" s="1" customFormat="1" ht="22.5" customHeight="1">
      <c r="A46" s="45"/>
      <c r="B46" s="49"/>
      <c r="C46" s="47"/>
      <c r="D46" s="47"/>
      <c r="E46" s="47"/>
      <c r="F46" s="50"/>
    </row>
    <row r="47" spans="1:6" s="1" customFormat="1" ht="22.5" customHeight="1">
      <c r="A47" s="45"/>
      <c r="B47" s="49"/>
      <c r="C47" s="47"/>
      <c r="D47" s="47"/>
      <c r="E47" s="47"/>
      <c r="F47" s="50"/>
    </row>
    <row r="48" spans="1:6" s="1" customFormat="1" ht="22.5" customHeight="1">
      <c r="A48" s="45"/>
      <c r="B48" s="49"/>
      <c r="C48" s="47"/>
      <c r="D48" s="47"/>
      <c r="E48" s="47"/>
      <c r="F48" s="50"/>
    </row>
    <row r="49" spans="1:6" s="1" customFormat="1" ht="22.5" customHeight="1">
      <c r="A49" s="45"/>
      <c r="B49" s="49"/>
      <c r="C49" s="47"/>
      <c r="D49" s="47"/>
      <c r="E49" s="47"/>
      <c r="F49" s="50"/>
    </row>
    <row r="50" spans="1:6" s="1" customFormat="1" ht="22.5" customHeight="1">
      <c r="A50" s="45"/>
      <c r="B50" s="49"/>
      <c r="C50" s="47"/>
      <c r="D50" s="47"/>
      <c r="E50" s="47"/>
      <c r="F50" s="50"/>
    </row>
    <row r="51" spans="1:6" s="1" customFormat="1" ht="22.5" customHeight="1">
      <c r="A51" s="45"/>
      <c r="B51" s="51"/>
      <c r="C51" s="47"/>
      <c r="D51" s="47"/>
      <c r="E51" s="47"/>
      <c r="F51" s="50"/>
    </row>
    <row r="52" spans="1:6" s="1" customFormat="1" ht="22.5" customHeight="1">
      <c r="A52" s="45"/>
      <c r="B52" s="54"/>
      <c r="C52" s="54"/>
      <c r="D52" s="47"/>
      <c r="E52" s="47"/>
      <c r="F52" s="54"/>
    </row>
    <row r="53" spans="1:6" s="1" customFormat="1" ht="22.5" customHeight="1">
      <c r="A53" s="45"/>
      <c r="B53" s="54"/>
      <c r="C53" s="54"/>
      <c r="D53" s="47"/>
      <c r="E53" s="47"/>
      <c r="F53" s="54"/>
    </row>
    <row r="54" spans="1:6" s="1" customFormat="1" ht="22.5" customHeight="1">
      <c r="A54" s="45"/>
      <c r="B54" s="55"/>
      <c r="C54" s="54"/>
      <c r="D54" s="47"/>
      <c r="E54" s="47"/>
      <c r="F54" s="54"/>
    </row>
    <row r="55" spans="1:6" s="1" customFormat="1" ht="22.5" customHeight="1">
      <c r="A55" s="45"/>
      <c r="B55" s="54"/>
      <c r="C55" s="54"/>
      <c r="D55" s="47"/>
      <c r="E55" s="47"/>
      <c r="F55" s="54"/>
    </row>
    <row r="56" spans="1:6" s="1" customFormat="1" ht="22.5" customHeight="1">
      <c r="A56" s="45"/>
      <c r="B56" s="54"/>
      <c r="C56" s="54"/>
      <c r="D56" s="47"/>
      <c r="E56" s="47"/>
      <c r="F56" s="54"/>
    </row>
    <row r="57" spans="1:6" s="1" customFormat="1" ht="22.5" customHeight="1">
      <c r="A57" s="45"/>
      <c r="B57" s="54"/>
      <c r="C57" s="54"/>
      <c r="D57" s="47"/>
      <c r="E57" s="47"/>
      <c r="F57" s="54"/>
    </row>
    <row r="58" spans="1:6" s="1" customFormat="1" ht="22.5" customHeight="1">
      <c r="A58" s="45"/>
      <c r="B58" s="54"/>
      <c r="C58" s="54"/>
      <c r="D58" s="47"/>
      <c r="E58" s="47"/>
      <c r="F58" s="54"/>
    </row>
    <row r="59" spans="1:6" s="1" customFormat="1" ht="22.5" customHeight="1">
      <c r="A59" s="45"/>
      <c r="B59" s="55"/>
      <c r="C59" s="54"/>
      <c r="D59" s="47"/>
      <c r="E59" s="47"/>
      <c r="F59" s="52"/>
    </row>
    <row r="60" spans="1:6" s="1" customFormat="1" ht="22.5" customHeight="1">
      <c r="A60" s="45"/>
      <c r="B60" s="55"/>
      <c r="C60" s="54"/>
      <c r="D60" s="47"/>
      <c r="E60" s="47"/>
      <c r="F60" s="54"/>
    </row>
    <row r="61" spans="1:6" s="1" customFormat="1" ht="22.5" customHeight="1">
      <c r="A61" s="99"/>
      <c r="B61" s="99"/>
      <c r="C61" s="56"/>
      <c r="D61" s="57"/>
      <c r="E61" s="56"/>
      <c r="F61" s="54"/>
    </row>
    <row r="62" spans="1:6" s="1" customFormat="1" ht="22.5" customHeight="1">
      <c r="A62" s="45"/>
      <c r="B62" s="54"/>
      <c r="C62" s="54"/>
      <c r="D62" s="47"/>
      <c r="E62" s="54"/>
      <c r="F62" s="54"/>
    </row>
    <row r="63" spans="1:6" s="1" customFormat="1" ht="22.5" customHeight="1">
      <c r="A63" s="58"/>
      <c r="B63" s="59"/>
      <c r="C63" s="59"/>
      <c r="D63" s="60"/>
      <c r="E63" s="59"/>
      <c r="F63" s="59"/>
    </row>
    <row r="64" spans="1:6" s="1" customFormat="1" ht="22.5" customHeight="1">
      <c r="A64" s="58"/>
      <c r="B64" s="59"/>
      <c r="C64" s="59"/>
      <c r="D64" s="60"/>
      <c r="E64" s="59"/>
      <c r="F64" s="59"/>
    </row>
    <row r="65" spans="1:6" s="1" customFormat="1" ht="22.5" customHeight="1">
      <c r="A65" s="58"/>
      <c r="B65" s="59"/>
      <c r="C65" s="59"/>
      <c r="D65" s="60"/>
      <c r="E65" s="59"/>
      <c r="F65" s="59"/>
    </row>
    <row r="66" spans="1:6">
      <c r="A66" s="58"/>
      <c r="B66" s="59"/>
      <c r="C66" s="59"/>
      <c r="D66" s="60"/>
      <c r="E66" s="59"/>
      <c r="F66" s="59"/>
    </row>
    <row r="67" spans="1:6">
      <c r="A67" s="58"/>
      <c r="B67" s="59"/>
      <c r="C67" s="59"/>
      <c r="D67" s="60"/>
      <c r="E67" s="59"/>
      <c r="F67" s="59"/>
    </row>
    <row r="68" spans="1:6">
      <c r="A68" s="58"/>
      <c r="B68" s="59"/>
      <c r="C68" s="59"/>
      <c r="D68" s="60"/>
      <c r="E68" s="59"/>
      <c r="F68" s="59"/>
    </row>
  </sheetData>
  <mergeCells count="3">
    <mergeCell ref="A1:F1"/>
    <mergeCell ref="A35:B35"/>
    <mergeCell ref="A61:B61"/>
  </mergeCells>
  <phoneticPr fontId="1" type="noConversion"/>
  <printOptions horizontalCentered="1"/>
  <pageMargins left="0.39370078740157483" right="0.39370078740157483" top="0.6692913385826772" bottom="0.47244094488188981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67"/>
  <sheetViews>
    <sheetView workbookViewId="0">
      <selection sqref="A1:F1"/>
    </sheetView>
  </sheetViews>
  <sheetFormatPr defaultRowHeight="16.5"/>
  <cols>
    <col min="1" max="1" width="5.6640625" style="61" customWidth="1"/>
    <col min="2" max="2" width="19.109375" style="62" customWidth="1"/>
    <col min="3" max="3" width="13" style="62" customWidth="1"/>
    <col min="4" max="4" width="13.109375" style="63" customWidth="1"/>
    <col min="5" max="5" width="13.109375" style="62" customWidth="1"/>
    <col min="6" max="6" width="7.33203125" style="62" customWidth="1"/>
  </cols>
  <sheetData>
    <row r="1" spans="1:6" s="1" customFormat="1" ht="38.25" customHeight="1" thickBot="1">
      <c r="A1" s="96" t="s">
        <v>104</v>
      </c>
      <c r="B1" s="96"/>
      <c r="C1" s="96"/>
      <c r="D1" s="96"/>
      <c r="E1" s="96"/>
      <c r="F1" s="96"/>
    </row>
    <row r="2" spans="1:6" s="5" customFormat="1" ht="20.100000000000001" customHeight="1" thickBot="1">
      <c r="A2" s="84" t="s">
        <v>2</v>
      </c>
      <c r="B2" s="85" t="s">
        <v>6</v>
      </c>
      <c r="C2" s="86" t="s">
        <v>3</v>
      </c>
      <c r="D2" s="86" t="s">
        <v>4</v>
      </c>
      <c r="E2" s="86" t="s">
        <v>1</v>
      </c>
      <c r="F2" s="87" t="s">
        <v>5</v>
      </c>
    </row>
    <row r="3" spans="1:6" s="4" customFormat="1" ht="20.100000000000001" customHeight="1" thickTop="1">
      <c r="A3" s="26" t="s">
        <v>120</v>
      </c>
      <c r="B3" s="27" t="s">
        <v>134</v>
      </c>
      <c r="C3" s="28">
        <v>20598691</v>
      </c>
      <c r="D3" s="29"/>
      <c r="E3" s="28">
        <v>20598691</v>
      </c>
      <c r="F3" s="30"/>
    </row>
    <row r="4" spans="1:6" s="4" customFormat="1" ht="20.100000000000001" customHeight="1">
      <c r="A4" s="26"/>
      <c r="B4" s="27" t="s">
        <v>133</v>
      </c>
      <c r="C4" s="29">
        <v>480000</v>
      </c>
      <c r="D4" s="29"/>
      <c r="E4" s="29">
        <f>E3+C4</f>
        <v>21078691</v>
      </c>
      <c r="F4" s="30"/>
    </row>
    <row r="5" spans="1:6" s="4" customFormat="1" ht="20.100000000000001" customHeight="1">
      <c r="A5" s="26"/>
      <c r="B5" s="27" t="s">
        <v>135</v>
      </c>
      <c r="C5" s="31"/>
      <c r="D5" s="29">
        <v>4866040</v>
      </c>
      <c r="E5" s="29">
        <f t="shared" ref="E5:E10" si="0">E4-D5</f>
        <v>16212651</v>
      </c>
      <c r="F5" s="30"/>
    </row>
    <row r="6" spans="1:6" s="4" customFormat="1" ht="20.100000000000001" customHeight="1">
      <c r="A6" s="32"/>
      <c r="B6" s="33" t="s">
        <v>136</v>
      </c>
      <c r="C6" s="34"/>
      <c r="D6" s="34">
        <v>223960</v>
      </c>
      <c r="E6" s="29">
        <f t="shared" si="0"/>
        <v>15988691</v>
      </c>
      <c r="F6" s="35"/>
    </row>
    <row r="7" spans="1:6" s="4" customFormat="1" ht="20.100000000000001" customHeight="1">
      <c r="A7" s="32"/>
      <c r="B7" s="33" t="s">
        <v>137</v>
      </c>
      <c r="C7" s="34"/>
      <c r="D7" s="34">
        <v>200000</v>
      </c>
      <c r="E7" s="29">
        <f t="shared" si="0"/>
        <v>15788691</v>
      </c>
      <c r="F7" s="35"/>
    </row>
    <row r="8" spans="1:6" s="4" customFormat="1" ht="20.100000000000001" customHeight="1">
      <c r="A8" s="32"/>
      <c r="B8" s="33" t="s">
        <v>138</v>
      </c>
      <c r="C8" s="34"/>
      <c r="D8" s="34">
        <v>100000</v>
      </c>
      <c r="E8" s="29">
        <f t="shared" si="0"/>
        <v>15688691</v>
      </c>
      <c r="F8" s="35"/>
    </row>
    <row r="9" spans="1:6" s="4" customFormat="1" ht="20.100000000000001" customHeight="1">
      <c r="A9" s="32"/>
      <c r="B9" s="36" t="s">
        <v>184</v>
      </c>
      <c r="C9" s="34"/>
      <c r="D9" s="34">
        <v>90000</v>
      </c>
      <c r="E9" s="29">
        <f t="shared" si="0"/>
        <v>15598691</v>
      </c>
      <c r="F9" s="37"/>
    </row>
    <row r="10" spans="1:6" s="4" customFormat="1" ht="20.100000000000001" customHeight="1">
      <c r="A10" s="32"/>
      <c r="B10" s="33" t="s">
        <v>185</v>
      </c>
      <c r="C10" s="34"/>
      <c r="D10" s="34">
        <v>80000</v>
      </c>
      <c r="E10" s="29">
        <f t="shared" si="0"/>
        <v>15518691</v>
      </c>
      <c r="F10" s="37"/>
    </row>
    <row r="11" spans="1:6" s="4" customFormat="1" ht="20.100000000000001" customHeight="1">
      <c r="A11" s="32" t="s">
        <v>70</v>
      </c>
      <c r="B11" s="27" t="s">
        <v>140</v>
      </c>
      <c r="C11" s="34"/>
      <c r="D11" s="34">
        <v>66000</v>
      </c>
      <c r="E11" s="29">
        <f>E10-D11</f>
        <v>15452691</v>
      </c>
      <c r="F11" s="37"/>
    </row>
    <row r="12" spans="1:6" s="4" customFormat="1" ht="20.100000000000001" customHeight="1">
      <c r="A12" s="32"/>
      <c r="B12" s="33" t="s">
        <v>184</v>
      </c>
      <c r="C12" s="34"/>
      <c r="D12" s="34">
        <v>114000</v>
      </c>
      <c r="E12" s="29">
        <f>E11-D12</f>
        <v>15338691</v>
      </c>
      <c r="F12" s="37"/>
    </row>
    <row r="13" spans="1:6" s="4" customFormat="1" ht="20.100000000000001" customHeight="1">
      <c r="A13" s="32"/>
      <c r="B13" s="33" t="s">
        <v>107</v>
      </c>
      <c r="C13" s="34">
        <v>396000</v>
      </c>
      <c r="D13" s="34"/>
      <c r="E13" s="29">
        <f>E12+C13</f>
        <v>15734691</v>
      </c>
      <c r="F13" s="38"/>
    </row>
    <row r="14" spans="1:6" s="4" customFormat="1" ht="20.100000000000001" customHeight="1">
      <c r="A14" s="32" t="s">
        <v>35</v>
      </c>
      <c r="B14" s="33" t="s">
        <v>107</v>
      </c>
      <c r="C14" s="34">
        <v>288000</v>
      </c>
      <c r="D14" s="34"/>
      <c r="E14" s="29">
        <f>E13+C14</f>
        <v>16022691</v>
      </c>
      <c r="F14" s="35"/>
    </row>
    <row r="15" spans="1:6" s="4" customFormat="1" ht="20.100000000000001" customHeight="1">
      <c r="A15" s="32" t="s">
        <v>72</v>
      </c>
      <c r="B15" s="27" t="s">
        <v>107</v>
      </c>
      <c r="C15" s="34">
        <v>402000</v>
      </c>
      <c r="D15" s="34"/>
      <c r="E15" s="29">
        <f>E14+C15</f>
        <v>16424691</v>
      </c>
      <c r="F15" s="37"/>
    </row>
    <row r="16" spans="1:6" s="4" customFormat="1" ht="20.100000000000001" customHeight="1">
      <c r="A16" s="32" t="s">
        <v>74</v>
      </c>
      <c r="B16" s="27" t="s">
        <v>107</v>
      </c>
      <c r="C16" s="34">
        <v>228000</v>
      </c>
      <c r="D16" s="34"/>
      <c r="E16" s="29">
        <f>E15+C16</f>
        <v>16652691</v>
      </c>
      <c r="F16" s="37"/>
    </row>
    <row r="17" spans="1:6" s="4" customFormat="1" ht="20.100000000000001" customHeight="1">
      <c r="A17" s="32"/>
      <c r="B17" s="39" t="s">
        <v>186</v>
      </c>
      <c r="C17" s="34"/>
      <c r="D17" s="34">
        <v>126100</v>
      </c>
      <c r="E17" s="29">
        <f>E16-D17</f>
        <v>16526591</v>
      </c>
      <c r="F17" s="37"/>
    </row>
    <row r="18" spans="1:6" s="4" customFormat="1" ht="20.100000000000001" customHeight="1">
      <c r="A18" s="40" t="s">
        <v>75</v>
      </c>
      <c r="B18" s="39" t="s">
        <v>107</v>
      </c>
      <c r="C18" s="42">
        <v>150000</v>
      </c>
      <c r="D18" s="42"/>
      <c r="E18" s="29">
        <f>E17+C18</f>
        <v>16676591</v>
      </c>
      <c r="F18" s="43"/>
    </row>
    <row r="19" spans="1:6" s="4" customFormat="1" ht="20.100000000000001" customHeight="1">
      <c r="A19" s="40" t="s">
        <v>77</v>
      </c>
      <c r="B19" s="33" t="s">
        <v>107</v>
      </c>
      <c r="C19" s="42">
        <v>138000</v>
      </c>
      <c r="D19" s="42"/>
      <c r="E19" s="29">
        <f>E18+C19</f>
        <v>16814591</v>
      </c>
      <c r="F19" s="44"/>
    </row>
    <row r="20" spans="1:6" s="4" customFormat="1" ht="20.100000000000001" customHeight="1">
      <c r="A20" s="40"/>
      <c r="B20" s="27" t="s">
        <v>141</v>
      </c>
      <c r="C20" s="42">
        <v>3473</v>
      </c>
      <c r="D20" s="42"/>
      <c r="E20" s="29">
        <f>E19+C20</f>
        <v>16818064</v>
      </c>
      <c r="F20" s="44"/>
    </row>
    <row r="21" spans="1:6" s="4" customFormat="1" ht="20.100000000000001" customHeight="1">
      <c r="A21" s="40" t="s">
        <v>80</v>
      </c>
      <c r="B21" s="41" t="s">
        <v>142</v>
      </c>
      <c r="C21" s="42"/>
      <c r="D21" s="42">
        <v>7000</v>
      </c>
      <c r="E21" s="29">
        <f>E20-D21</f>
        <v>16811064</v>
      </c>
      <c r="F21" s="44"/>
    </row>
    <row r="22" spans="1:6" s="4" customFormat="1" ht="20.100000000000001" customHeight="1">
      <c r="A22" s="40" t="s">
        <v>44</v>
      </c>
      <c r="B22" s="41" t="s">
        <v>162</v>
      </c>
      <c r="C22" s="42">
        <v>1515000</v>
      </c>
      <c r="D22" s="42"/>
      <c r="E22" s="29">
        <f>E21+C22</f>
        <v>18326064</v>
      </c>
      <c r="F22" s="44"/>
    </row>
    <row r="23" spans="1:6" s="4" customFormat="1" ht="20.100000000000001" customHeight="1">
      <c r="A23" s="40"/>
      <c r="B23" s="41" t="s">
        <v>143</v>
      </c>
      <c r="C23" s="42"/>
      <c r="D23" s="42">
        <v>5820220</v>
      </c>
      <c r="E23" s="29">
        <f>E22-D23</f>
        <v>12505844</v>
      </c>
      <c r="F23" s="44"/>
    </row>
    <row r="24" spans="1:6" s="4" customFormat="1" ht="20.100000000000001" customHeight="1">
      <c r="A24" s="40"/>
      <c r="B24" s="41" t="s">
        <v>107</v>
      </c>
      <c r="C24" s="42">
        <v>150000</v>
      </c>
      <c r="D24" s="42"/>
      <c r="E24" s="29">
        <f>E23+C24</f>
        <v>12655844</v>
      </c>
      <c r="F24" s="44"/>
    </row>
    <row r="25" spans="1:6" s="4" customFormat="1" ht="20.100000000000001" customHeight="1">
      <c r="A25" s="40"/>
      <c r="B25" s="41" t="s">
        <v>144</v>
      </c>
      <c r="C25" s="42"/>
      <c r="D25" s="42">
        <v>95700</v>
      </c>
      <c r="E25" s="29">
        <f>E24-D25</f>
        <v>12560144</v>
      </c>
      <c r="F25" s="44"/>
    </row>
    <row r="26" spans="1:6" s="4" customFormat="1" ht="20.100000000000001" customHeight="1">
      <c r="A26" s="40" t="s">
        <v>47</v>
      </c>
      <c r="B26" s="41" t="s">
        <v>187</v>
      </c>
      <c r="C26" s="42"/>
      <c r="D26" s="42">
        <v>231400</v>
      </c>
      <c r="E26" s="29">
        <f>E25-D26</f>
        <v>12328744</v>
      </c>
      <c r="F26" s="44"/>
    </row>
    <row r="27" spans="1:6" s="4" customFormat="1" ht="20.100000000000001" customHeight="1">
      <c r="A27" s="40" t="s">
        <v>82</v>
      </c>
      <c r="B27" s="41" t="s">
        <v>188</v>
      </c>
      <c r="C27" s="42"/>
      <c r="D27" s="42">
        <v>20300</v>
      </c>
      <c r="E27" s="29">
        <f>E26-D27</f>
        <v>12308444</v>
      </c>
      <c r="F27" s="44"/>
    </row>
    <row r="28" spans="1:6" s="4" customFormat="1" ht="20.100000000000001" customHeight="1">
      <c r="A28" s="40"/>
      <c r="B28" s="41" t="s">
        <v>145</v>
      </c>
      <c r="C28" s="42"/>
      <c r="D28" s="42">
        <v>103000</v>
      </c>
      <c r="E28" s="29">
        <f>E27-D28</f>
        <v>12205444</v>
      </c>
      <c r="F28" s="44"/>
    </row>
    <row r="29" spans="1:6" s="4" customFormat="1" ht="20.100000000000001" customHeight="1">
      <c r="A29" s="40"/>
      <c r="B29" s="41" t="s">
        <v>107</v>
      </c>
      <c r="C29" s="42">
        <v>474000</v>
      </c>
      <c r="D29" s="42"/>
      <c r="E29" s="29">
        <f>E28+C29</f>
        <v>12679444</v>
      </c>
      <c r="F29" s="44"/>
    </row>
    <row r="30" spans="1:6" s="4" customFormat="1" ht="20.100000000000001" customHeight="1">
      <c r="A30" s="40" t="s">
        <v>51</v>
      </c>
      <c r="B30" s="41" t="s">
        <v>30</v>
      </c>
      <c r="C30" s="42"/>
      <c r="D30" s="42">
        <v>49038</v>
      </c>
      <c r="E30" s="29">
        <f>E29-D30</f>
        <v>12630406</v>
      </c>
      <c r="F30" s="44"/>
    </row>
    <row r="31" spans="1:6" s="4" customFormat="1" ht="20.100000000000001" customHeight="1">
      <c r="A31" s="40" t="s">
        <v>83</v>
      </c>
      <c r="B31" s="41" t="s">
        <v>84</v>
      </c>
      <c r="C31" s="42"/>
      <c r="D31" s="42">
        <v>200000</v>
      </c>
      <c r="E31" s="29">
        <f>E30-D31</f>
        <v>12430406</v>
      </c>
      <c r="F31" s="44"/>
    </row>
    <row r="32" spans="1:6" s="4" customFormat="1" ht="20.100000000000001" customHeight="1">
      <c r="A32" s="40"/>
      <c r="B32" s="41" t="s">
        <v>85</v>
      </c>
      <c r="C32" s="42"/>
      <c r="D32" s="42">
        <v>100000</v>
      </c>
      <c r="E32" s="29">
        <f>E31-D32</f>
        <v>12330406</v>
      </c>
      <c r="F32" s="44"/>
    </row>
    <row r="33" spans="1:6" s="1" customFormat="1" ht="20.100000000000001" customHeight="1" thickBot="1">
      <c r="A33" s="40"/>
      <c r="B33" s="39" t="s">
        <v>184</v>
      </c>
      <c r="C33" s="42"/>
      <c r="D33" s="42">
        <v>54700</v>
      </c>
      <c r="E33" s="64">
        <f>E32-D33</f>
        <v>12275706</v>
      </c>
      <c r="F33" s="44"/>
    </row>
    <row r="34" spans="1:6" s="1" customFormat="1" ht="20.100000000000001" customHeight="1" thickTop="1" thickBot="1">
      <c r="A34" s="97" t="s">
        <v>0</v>
      </c>
      <c r="B34" s="98"/>
      <c r="C34" s="82">
        <f>SUM(C3:C33)</f>
        <v>24823164</v>
      </c>
      <c r="D34" s="82">
        <f>SUM(D5:D33)</f>
        <v>12547458</v>
      </c>
      <c r="E34" s="91">
        <v>12275706</v>
      </c>
      <c r="F34" s="83"/>
    </row>
    <row r="35" spans="1:6" s="1" customFormat="1" ht="21.75" customHeight="1">
      <c r="A35" s="45"/>
      <c r="B35" s="46"/>
      <c r="C35" s="47"/>
      <c r="D35" s="47"/>
      <c r="E35" s="47"/>
      <c r="F35" s="48"/>
    </row>
    <row r="36" spans="1:6" s="1" customFormat="1" ht="21.75" customHeight="1">
      <c r="A36" s="45"/>
      <c r="B36" s="49"/>
      <c r="C36" s="47"/>
      <c r="D36" s="47"/>
      <c r="E36" s="47"/>
      <c r="F36" s="50"/>
    </row>
    <row r="37" spans="1:6" s="1" customFormat="1" ht="21.75" customHeight="1">
      <c r="A37" s="45"/>
      <c r="B37" s="46"/>
      <c r="C37" s="47"/>
      <c r="D37" s="47"/>
      <c r="E37" s="47"/>
      <c r="F37" s="50"/>
    </row>
    <row r="38" spans="1:6" s="1" customFormat="1" ht="21.75" customHeight="1">
      <c r="A38" s="45"/>
      <c r="B38" s="49"/>
      <c r="C38" s="47"/>
      <c r="D38" s="47"/>
      <c r="E38" s="47"/>
      <c r="F38" s="50"/>
    </row>
    <row r="39" spans="1:6" s="1" customFormat="1" ht="28.5" customHeight="1">
      <c r="A39" s="45"/>
      <c r="B39" s="49"/>
      <c r="C39" s="47"/>
      <c r="D39" s="47"/>
      <c r="E39" s="47"/>
      <c r="F39" s="50"/>
    </row>
    <row r="40" spans="1:6" s="1" customFormat="1" ht="22.5" customHeight="1">
      <c r="A40" s="45"/>
      <c r="B40" s="51"/>
      <c r="C40" s="47"/>
      <c r="D40" s="47"/>
      <c r="E40" s="47"/>
      <c r="F40" s="50"/>
    </row>
    <row r="41" spans="1:6" s="1" customFormat="1" ht="22.5" customHeight="1">
      <c r="A41" s="45"/>
      <c r="B41" s="49"/>
      <c r="C41" s="47"/>
      <c r="D41" s="47"/>
      <c r="E41" s="47"/>
      <c r="F41" s="52"/>
    </row>
    <row r="42" spans="1:6" s="1" customFormat="1" ht="22.5" customHeight="1">
      <c r="A42" s="45"/>
      <c r="B42" s="51"/>
      <c r="C42" s="47"/>
      <c r="D42" s="47"/>
      <c r="E42" s="47"/>
      <c r="F42" s="50"/>
    </row>
    <row r="43" spans="1:6" s="1" customFormat="1" ht="22.5" customHeight="1">
      <c r="A43" s="45"/>
      <c r="B43" s="49"/>
      <c r="C43" s="47"/>
      <c r="D43" s="47"/>
      <c r="E43" s="47"/>
      <c r="F43" s="50"/>
    </row>
    <row r="44" spans="1:6" s="1" customFormat="1" ht="22.5" customHeight="1">
      <c r="A44" s="53"/>
      <c r="B44" s="49"/>
      <c r="C44" s="47"/>
      <c r="D44" s="47"/>
      <c r="E44" s="47"/>
      <c r="F44" s="50"/>
    </row>
    <row r="45" spans="1:6" s="1" customFormat="1" ht="22.5" customHeight="1">
      <c r="A45" s="45"/>
      <c r="B45" s="49"/>
      <c r="C45" s="47"/>
      <c r="D45" s="47"/>
      <c r="E45" s="47"/>
      <c r="F45" s="50"/>
    </row>
    <row r="46" spans="1:6" s="1" customFormat="1" ht="22.5" customHeight="1">
      <c r="A46" s="45"/>
      <c r="B46" s="49"/>
      <c r="C46" s="47"/>
      <c r="D46" s="47"/>
      <c r="E46" s="47"/>
      <c r="F46" s="50"/>
    </row>
    <row r="47" spans="1:6" s="1" customFormat="1" ht="22.5" customHeight="1">
      <c r="A47" s="45"/>
      <c r="B47" s="49"/>
      <c r="C47" s="47"/>
      <c r="D47" s="47"/>
      <c r="E47" s="47"/>
      <c r="F47" s="50"/>
    </row>
    <row r="48" spans="1:6" s="1" customFormat="1" ht="22.5" customHeight="1">
      <c r="A48" s="45"/>
      <c r="B48" s="49"/>
      <c r="C48" s="47"/>
      <c r="D48" s="47"/>
      <c r="E48" s="47"/>
      <c r="F48" s="50"/>
    </row>
    <row r="49" spans="1:6" s="1" customFormat="1" ht="22.5" customHeight="1">
      <c r="A49" s="45"/>
      <c r="B49" s="49"/>
      <c r="C49" s="47"/>
      <c r="D49" s="47"/>
      <c r="E49" s="47"/>
      <c r="F49" s="50"/>
    </row>
    <row r="50" spans="1:6" s="1" customFormat="1" ht="22.5" customHeight="1">
      <c r="A50" s="45"/>
      <c r="B50" s="51"/>
      <c r="C50" s="47"/>
      <c r="D50" s="47"/>
      <c r="E50" s="47"/>
      <c r="F50" s="50"/>
    </row>
    <row r="51" spans="1:6" s="1" customFormat="1" ht="22.5" customHeight="1">
      <c r="A51" s="45"/>
      <c r="B51" s="54"/>
      <c r="C51" s="54"/>
      <c r="D51" s="47"/>
      <c r="E51" s="47"/>
      <c r="F51" s="54"/>
    </row>
    <row r="52" spans="1:6" s="1" customFormat="1" ht="22.5" customHeight="1">
      <c r="A52" s="45"/>
      <c r="B52" s="54"/>
      <c r="C52" s="54"/>
      <c r="D52" s="47"/>
      <c r="E52" s="47"/>
      <c r="F52" s="54"/>
    </row>
    <row r="53" spans="1:6" s="1" customFormat="1" ht="22.5" customHeight="1">
      <c r="A53" s="45"/>
      <c r="B53" s="55"/>
      <c r="C53" s="54"/>
      <c r="D53" s="47"/>
      <c r="E53" s="47"/>
      <c r="F53" s="54"/>
    </row>
    <row r="54" spans="1:6" s="1" customFormat="1" ht="22.5" customHeight="1">
      <c r="A54" s="45"/>
      <c r="B54" s="54"/>
      <c r="C54" s="54"/>
      <c r="D54" s="47"/>
      <c r="E54" s="47"/>
      <c r="F54" s="54"/>
    </row>
    <row r="55" spans="1:6" s="1" customFormat="1" ht="22.5" customHeight="1">
      <c r="A55" s="45"/>
      <c r="B55" s="54"/>
      <c r="C55" s="54"/>
      <c r="D55" s="47"/>
      <c r="E55" s="47"/>
      <c r="F55" s="54"/>
    </row>
    <row r="56" spans="1:6" s="1" customFormat="1" ht="22.5" customHeight="1">
      <c r="A56" s="45"/>
      <c r="B56" s="54"/>
      <c r="C56" s="54"/>
      <c r="D56" s="47"/>
      <c r="E56" s="47"/>
      <c r="F56" s="54"/>
    </row>
    <row r="57" spans="1:6" s="1" customFormat="1" ht="22.5" customHeight="1">
      <c r="A57" s="45"/>
      <c r="B57" s="54"/>
      <c r="C57" s="54"/>
      <c r="D57" s="47"/>
      <c r="E57" s="47"/>
      <c r="F57" s="54"/>
    </row>
    <row r="58" spans="1:6" s="1" customFormat="1" ht="22.5" customHeight="1">
      <c r="A58" s="45"/>
      <c r="B58" s="55"/>
      <c r="C58" s="54"/>
      <c r="D58" s="47"/>
      <c r="E58" s="47"/>
      <c r="F58" s="52"/>
    </row>
    <row r="59" spans="1:6" s="1" customFormat="1" ht="22.5" customHeight="1">
      <c r="A59" s="45"/>
      <c r="B59" s="55"/>
      <c r="C59" s="54"/>
      <c r="D59" s="47"/>
      <c r="E59" s="47"/>
      <c r="F59" s="54"/>
    </row>
    <row r="60" spans="1:6" s="1" customFormat="1" ht="22.5" customHeight="1">
      <c r="A60" s="99"/>
      <c r="B60" s="99"/>
      <c r="C60" s="56"/>
      <c r="D60" s="57"/>
      <c r="E60" s="56"/>
      <c r="F60" s="54"/>
    </row>
    <row r="61" spans="1:6" s="1" customFormat="1" ht="22.5" customHeight="1">
      <c r="A61" s="45"/>
      <c r="B61" s="54"/>
      <c r="C61" s="54"/>
      <c r="D61" s="47"/>
      <c r="E61" s="54"/>
      <c r="F61" s="54"/>
    </row>
    <row r="62" spans="1:6" s="1" customFormat="1" ht="22.5" customHeight="1">
      <c r="A62" s="58"/>
      <c r="B62" s="59"/>
      <c r="C62" s="59"/>
      <c r="D62" s="60"/>
      <c r="E62" s="59"/>
      <c r="F62" s="59"/>
    </row>
    <row r="63" spans="1:6" s="1" customFormat="1" ht="22.5" customHeight="1">
      <c r="A63" s="58"/>
      <c r="B63" s="59"/>
      <c r="C63" s="59"/>
      <c r="D63" s="60"/>
      <c r="E63" s="59"/>
      <c r="F63" s="59"/>
    </row>
    <row r="64" spans="1:6" s="1" customFormat="1" ht="22.5" customHeight="1">
      <c r="A64" s="58"/>
      <c r="B64" s="59"/>
      <c r="C64" s="59"/>
      <c r="D64" s="60"/>
      <c r="E64" s="59"/>
      <c r="F64" s="59"/>
    </row>
    <row r="65" spans="1:6">
      <c r="A65" s="58"/>
      <c r="B65" s="59"/>
      <c r="C65" s="59"/>
      <c r="D65" s="60"/>
      <c r="E65" s="59"/>
      <c r="F65" s="59"/>
    </row>
    <row r="66" spans="1:6">
      <c r="A66" s="58"/>
      <c r="B66" s="59"/>
      <c r="C66" s="59"/>
      <c r="D66" s="60"/>
      <c r="E66" s="59"/>
      <c r="F66" s="59"/>
    </row>
    <row r="67" spans="1:6">
      <c r="A67" s="58"/>
      <c r="B67" s="59"/>
      <c r="C67" s="59"/>
      <c r="D67" s="60"/>
      <c r="E67" s="59"/>
      <c r="F67" s="59"/>
    </row>
  </sheetData>
  <mergeCells count="3">
    <mergeCell ref="A1:F1"/>
    <mergeCell ref="A34:B34"/>
    <mergeCell ref="A60:B60"/>
  </mergeCells>
  <phoneticPr fontId="1" type="noConversion"/>
  <printOptions horizontalCentered="1"/>
  <pageMargins left="0.39370078740157483" right="0.39370078740157483" top="0.6692913385826772" bottom="0.47244094488188981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54"/>
  <sheetViews>
    <sheetView workbookViewId="0">
      <selection sqref="A1:F1"/>
    </sheetView>
  </sheetViews>
  <sheetFormatPr defaultRowHeight="16.5"/>
  <cols>
    <col min="1" max="1" width="5.6640625" style="61" customWidth="1"/>
    <col min="2" max="2" width="19.109375" style="62" customWidth="1"/>
    <col min="3" max="3" width="13" style="62" customWidth="1"/>
    <col min="4" max="4" width="13.109375" style="63" customWidth="1"/>
    <col min="5" max="5" width="13.109375" style="62" customWidth="1"/>
    <col min="6" max="6" width="7.33203125" style="62" customWidth="1"/>
  </cols>
  <sheetData>
    <row r="1" spans="1:6" s="1" customFormat="1" ht="38.25" customHeight="1" thickBot="1">
      <c r="A1" s="96" t="s">
        <v>105</v>
      </c>
      <c r="B1" s="96"/>
      <c r="C1" s="96"/>
      <c r="D1" s="96"/>
      <c r="E1" s="96"/>
      <c r="F1" s="96"/>
    </row>
    <row r="2" spans="1:6" s="19" customFormat="1" ht="20.100000000000001" customHeight="1" thickBot="1">
      <c r="A2" s="84" t="s">
        <v>2</v>
      </c>
      <c r="B2" s="85" t="s">
        <v>6</v>
      </c>
      <c r="C2" s="86" t="s">
        <v>3</v>
      </c>
      <c r="D2" s="86" t="s">
        <v>4</v>
      </c>
      <c r="E2" s="86" t="s">
        <v>1</v>
      </c>
      <c r="F2" s="87" t="s">
        <v>5</v>
      </c>
    </row>
    <row r="3" spans="1:6" s="19" customFormat="1" ht="20.100000000000001" customHeight="1" thickTop="1">
      <c r="A3" s="26" t="s">
        <v>120</v>
      </c>
      <c r="B3" s="27" t="s">
        <v>146</v>
      </c>
      <c r="C3" s="28">
        <v>12275706</v>
      </c>
      <c r="D3" s="29"/>
      <c r="E3" s="28">
        <v>12275706</v>
      </c>
      <c r="F3" s="30"/>
    </row>
    <row r="4" spans="1:6" s="19" customFormat="1" ht="20.100000000000001" customHeight="1">
      <c r="A4" s="26" t="s">
        <v>72</v>
      </c>
      <c r="B4" s="27" t="s">
        <v>147</v>
      </c>
      <c r="C4" s="29"/>
      <c r="D4" s="29">
        <v>264000</v>
      </c>
      <c r="E4" s="29">
        <f>E3-D4</f>
        <v>12011706</v>
      </c>
      <c r="F4" s="30"/>
    </row>
    <row r="5" spans="1:6" s="19" customFormat="1" ht="20.100000000000001" customHeight="1">
      <c r="A5" s="26"/>
      <c r="B5" s="27" t="s">
        <v>107</v>
      </c>
      <c r="C5" s="29">
        <v>670000</v>
      </c>
      <c r="D5" s="29"/>
      <c r="E5" s="29">
        <f>E4+C5</f>
        <v>12681706</v>
      </c>
      <c r="F5" s="30"/>
    </row>
    <row r="6" spans="1:6" s="19" customFormat="1" ht="20.100000000000001" customHeight="1">
      <c r="A6" s="32" t="s">
        <v>38</v>
      </c>
      <c r="B6" s="27" t="s">
        <v>148</v>
      </c>
      <c r="C6" s="34"/>
      <c r="D6" s="34">
        <v>27300</v>
      </c>
      <c r="E6" s="29">
        <f>E5-D6</f>
        <v>12654406</v>
      </c>
      <c r="F6" s="35"/>
    </row>
    <row r="7" spans="1:6" s="19" customFormat="1" ht="20.100000000000001" customHeight="1">
      <c r="A7" s="32"/>
      <c r="B7" s="33" t="s">
        <v>107</v>
      </c>
      <c r="C7" s="34">
        <v>60000</v>
      </c>
      <c r="D7" s="34"/>
      <c r="E7" s="29">
        <f>E6+C7</f>
        <v>12714406</v>
      </c>
      <c r="F7" s="35"/>
    </row>
    <row r="8" spans="1:6" s="19" customFormat="1" ht="20.100000000000001" customHeight="1">
      <c r="A8" s="32" t="s">
        <v>87</v>
      </c>
      <c r="B8" s="33" t="s">
        <v>64</v>
      </c>
      <c r="C8" s="34"/>
      <c r="D8" s="34">
        <v>7000</v>
      </c>
      <c r="E8" s="29">
        <f>E7-D8</f>
        <v>12707406</v>
      </c>
      <c r="F8" s="35"/>
    </row>
    <row r="9" spans="1:6" s="19" customFormat="1" ht="20.100000000000001" customHeight="1">
      <c r="A9" s="32"/>
      <c r="B9" s="36" t="s">
        <v>149</v>
      </c>
      <c r="C9" s="34">
        <v>9555</v>
      </c>
      <c r="D9" s="34"/>
      <c r="E9" s="29">
        <f>E8+C9</f>
        <v>12716961</v>
      </c>
      <c r="F9" s="37"/>
    </row>
    <row r="10" spans="1:6" s="19" customFormat="1" ht="20.100000000000001" customHeight="1">
      <c r="A10" s="32" t="s">
        <v>41</v>
      </c>
      <c r="B10" s="33" t="s">
        <v>150</v>
      </c>
      <c r="C10" s="34"/>
      <c r="D10" s="34">
        <v>429000</v>
      </c>
      <c r="E10" s="29">
        <f>E9-D10</f>
        <v>12287961</v>
      </c>
      <c r="F10" s="37"/>
    </row>
    <row r="11" spans="1:6" s="19" customFormat="1" ht="20.100000000000001" customHeight="1">
      <c r="A11" s="32" t="s">
        <v>44</v>
      </c>
      <c r="B11" s="27" t="s">
        <v>139</v>
      </c>
      <c r="C11" s="34"/>
      <c r="D11" s="34">
        <v>104500</v>
      </c>
      <c r="E11" s="29">
        <f>E10-D11</f>
        <v>12183461</v>
      </c>
      <c r="F11" s="37"/>
    </row>
    <row r="12" spans="1:6" s="19" customFormat="1" ht="20.100000000000001" customHeight="1">
      <c r="A12" s="32"/>
      <c r="B12" s="67" t="s">
        <v>151</v>
      </c>
      <c r="C12" s="34"/>
      <c r="D12" s="34">
        <v>324000</v>
      </c>
      <c r="E12" s="29">
        <f>E11-D12</f>
        <v>11859461</v>
      </c>
      <c r="F12" s="37"/>
    </row>
    <row r="13" spans="1:6" s="19" customFormat="1" ht="20.100000000000001" customHeight="1">
      <c r="A13" s="32"/>
      <c r="B13" s="33" t="s">
        <v>144</v>
      </c>
      <c r="C13" s="34"/>
      <c r="D13" s="34">
        <v>95700</v>
      </c>
      <c r="E13" s="29">
        <f>E12-D13</f>
        <v>11763761</v>
      </c>
      <c r="F13" s="38"/>
    </row>
    <row r="14" spans="1:6" s="19" customFormat="1" ht="20.100000000000001" customHeight="1">
      <c r="A14" s="32" t="s">
        <v>47</v>
      </c>
      <c r="B14" s="33" t="s">
        <v>152</v>
      </c>
      <c r="C14" s="34"/>
      <c r="D14" s="34">
        <v>60100</v>
      </c>
      <c r="E14" s="29">
        <f>E13-D14</f>
        <v>11703661</v>
      </c>
      <c r="F14" s="35"/>
    </row>
    <row r="15" spans="1:6" s="19" customFormat="1" ht="20.100000000000001" customHeight="1">
      <c r="A15" s="32"/>
      <c r="B15" s="27" t="s">
        <v>107</v>
      </c>
      <c r="C15" s="34">
        <v>120000</v>
      </c>
      <c r="D15" s="34"/>
      <c r="E15" s="29">
        <f>E14+C15</f>
        <v>11823661</v>
      </c>
      <c r="F15" s="37"/>
    </row>
    <row r="16" spans="1:6" s="19" customFormat="1" ht="20.100000000000001" customHeight="1">
      <c r="A16" s="32" t="s">
        <v>49</v>
      </c>
      <c r="B16" s="27" t="s">
        <v>110</v>
      </c>
      <c r="C16" s="34"/>
      <c r="D16" s="34">
        <v>49038</v>
      </c>
      <c r="E16" s="29">
        <f>E15-D16</f>
        <v>11774623</v>
      </c>
      <c r="F16" s="37"/>
    </row>
    <row r="17" spans="1:6" s="19" customFormat="1" ht="20.100000000000001" customHeight="1">
      <c r="A17" s="32" t="s">
        <v>53</v>
      </c>
      <c r="B17" s="39" t="s">
        <v>153</v>
      </c>
      <c r="C17" s="34"/>
      <c r="D17" s="34">
        <v>200000</v>
      </c>
      <c r="E17" s="29">
        <f>E16-D17</f>
        <v>11574623</v>
      </c>
      <c r="F17" s="37"/>
    </row>
    <row r="18" spans="1:6" s="19" customFormat="1" ht="20.100000000000001" customHeight="1">
      <c r="A18" s="40"/>
      <c r="B18" s="39" t="s">
        <v>154</v>
      </c>
      <c r="C18" s="42"/>
      <c r="D18" s="42">
        <v>100000</v>
      </c>
      <c r="E18" s="29">
        <f>E17-D18</f>
        <v>11474623</v>
      </c>
      <c r="F18" s="43"/>
    </row>
    <row r="19" spans="1:6" s="19" customFormat="1" ht="20.100000000000001" customHeight="1">
      <c r="A19" s="40"/>
      <c r="B19" s="33" t="s">
        <v>189</v>
      </c>
      <c r="C19" s="42"/>
      <c r="D19" s="42">
        <v>90300</v>
      </c>
      <c r="E19" s="29">
        <f>E18-D19</f>
        <v>11384323</v>
      </c>
      <c r="F19" s="44"/>
    </row>
    <row r="20" spans="1:6" s="19" customFormat="1" ht="20.100000000000001" customHeight="1" thickBot="1">
      <c r="A20" s="40"/>
      <c r="B20" s="27" t="s">
        <v>107</v>
      </c>
      <c r="C20" s="42">
        <v>50000</v>
      </c>
      <c r="D20" s="42"/>
      <c r="E20" s="64">
        <f>E19+C20</f>
        <v>11434323</v>
      </c>
      <c r="F20" s="44"/>
    </row>
    <row r="21" spans="1:6" s="19" customFormat="1" ht="20.100000000000001" customHeight="1" thickTop="1" thickBot="1">
      <c r="A21" s="97" t="s">
        <v>0</v>
      </c>
      <c r="B21" s="98"/>
      <c r="C21" s="82">
        <f>SUM(C3:C20)</f>
        <v>13185261</v>
      </c>
      <c r="D21" s="82">
        <f>SUM(D4:D20)</f>
        <v>1750938</v>
      </c>
      <c r="E21" s="91">
        <v>11434323</v>
      </c>
      <c r="F21" s="83"/>
    </row>
    <row r="22" spans="1:6" s="19" customFormat="1" ht="20.100000000000001" customHeight="1">
      <c r="A22" s="45"/>
      <c r="B22" s="46"/>
      <c r="C22" s="47"/>
      <c r="D22" s="47"/>
      <c r="E22" s="47"/>
      <c r="F22" s="48"/>
    </row>
    <row r="23" spans="1:6" s="19" customFormat="1" ht="20.100000000000001" customHeight="1">
      <c r="A23" s="45"/>
      <c r="B23" s="49"/>
      <c r="C23" s="47"/>
      <c r="D23" s="47"/>
      <c r="E23" s="47"/>
      <c r="F23" s="50"/>
    </row>
    <row r="24" spans="1:6" s="19" customFormat="1" ht="20.100000000000001" customHeight="1">
      <c r="A24" s="45"/>
      <c r="B24" s="46"/>
      <c r="C24" s="47"/>
      <c r="D24" s="47"/>
      <c r="E24" s="47"/>
      <c r="F24" s="50"/>
    </row>
    <row r="25" spans="1:6" s="1" customFormat="1" ht="21.75" customHeight="1">
      <c r="A25" s="45"/>
      <c r="B25" s="49"/>
      <c r="C25" s="47"/>
      <c r="D25" s="47"/>
      <c r="E25" s="47"/>
      <c r="F25" s="50"/>
    </row>
    <row r="26" spans="1:6" s="1" customFormat="1" ht="21.75" customHeight="1">
      <c r="A26" s="45"/>
      <c r="B26" s="49"/>
      <c r="C26" s="47"/>
      <c r="D26" s="47"/>
      <c r="E26" s="47"/>
      <c r="F26" s="50"/>
    </row>
    <row r="27" spans="1:6" s="1" customFormat="1" ht="21.75" customHeight="1">
      <c r="A27" s="45"/>
      <c r="B27" s="51"/>
      <c r="C27" s="47"/>
      <c r="D27" s="47"/>
      <c r="E27" s="47"/>
      <c r="F27" s="50"/>
    </row>
    <row r="28" spans="1:6" s="1" customFormat="1" ht="22.5" customHeight="1">
      <c r="A28" s="45"/>
      <c r="B28" s="49"/>
      <c r="C28" s="47"/>
      <c r="D28" s="47"/>
      <c r="E28" s="47"/>
      <c r="F28" s="52"/>
    </row>
    <row r="29" spans="1:6" s="1" customFormat="1" ht="22.5" customHeight="1">
      <c r="A29" s="45"/>
      <c r="B29" s="51"/>
      <c r="C29" s="47"/>
      <c r="D29" s="47"/>
      <c r="E29" s="47"/>
      <c r="F29" s="50"/>
    </row>
    <row r="30" spans="1:6" s="1" customFormat="1" ht="22.5" customHeight="1">
      <c r="A30" s="45"/>
      <c r="B30" s="49"/>
      <c r="C30" s="47"/>
      <c r="D30" s="47"/>
      <c r="E30" s="47"/>
      <c r="F30" s="50"/>
    </row>
    <row r="31" spans="1:6" s="1" customFormat="1" ht="22.5" customHeight="1">
      <c r="A31" s="53"/>
      <c r="B31" s="49"/>
      <c r="C31" s="47"/>
      <c r="D31" s="47"/>
      <c r="E31" s="47"/>
      <c r="F31" s="50"/>
    </row>
    <row r="32" spans="1:6" s="1" customFormat="1" ht="22.5" customHeight="1">
      <c r="A32" s="45"/>
      <c r="B32" s="49"/>
      <c r="C32" s="47"/>
      <c r="D32" s="47"/>
      <c r="E32" s="47"/>
      <c r="F32" s="50"/>
    </row>
    <row r="33" spans="1:6" s="1" customFormat="1" ht="22.5" customHeight="1">
      <c r="A33" s="45"/>
      <c r="B33" s="49"/>
      <c r="C33" s="47"/>
      <c r="D33" s="47"/>
      <c r="E33" s="47"/>
      <c r="F33" s="50"/>
    </row>
    <row r="34" spans="1:6" s="1" customFormat="1" ht="22.5" customHeight="1">
      <c r="A34" s="45"/>
      <c r="B34" s="49"/>
      <c r="C34" s="47"/>
      <c r="D34" s="47"/>
      <c r="E34" s="47"/>
      <c r="F34" s="50"/>
    </row>
    <row r="35" spans="1:6" s="1" customFormat="1" ht="22.5" customHeight="1">
      <c r="A35" s="45"/>
      <c r="B35" s="49"/>
      <c r="C35" s="47"/>
      <c r="D35" s="47"/>
      <c r="E35" s="47"/>
      <c r="F35" s="50"/>
    </row>
    <row r="36" spans="1:6">
      <c r="A36" s="45"/>
      <c r="B36" s="49"/>
      <c r="C36" s="47"/>
      <c r="D36" s="47"/>
      <c r="E36" s="47"/>
      <c r="F36" s="50"/>
    </row>
    <row r="37" spans="1:6">
      <c r="A37" s="45"/>
      <c r="B37" s="51"/>
      <c r="C37" s="47"/>
      <c r="D37" s="47"/>
      <c r="E37" s="47"/>
      <c r="F37" s="50"/>
    </row>
    <row r="38" spans="1:6">
      <c r="A38" s="45"/>
      <c r="B38" s="54"/>
      <c r="C38" s="54"/>
      <c r="D38" s="47"/>
      <c r="E38" s="47"/>
      <c r="F38" s="54"/>
    </row>
    <row r="39" spans="1:6">
      <c r="A39" s="45"/>
      <c r="B39" s="54"/>
      <c r="C39" s="54"/>
      <c r="D39" s="47"/>
      <c r="E39" s="47"/>
      <c r="F39" s="54"/>
    </row>
    <row r="40" spans="1:6">
      <c r="A40" s="45"/>
      <c r="B40" s="55"/>
      <c r="C40" s="54"/>
      <c r="D40" s="47"/>
      <c r="E40" s="47"/>
      <c r="F40" s="54"/>
    </row>
    <row r="41" spans="1:6">
      <c r="A41" s="45"/>
      <c r="B41" s="54"/>
      <c r="C41" s="54"/>
      <c r="D41" s="47"/>
      <c r="E41" s="47"/>
      <c r="F41" s="54"/>
    </row>
    <row r="42" spans="1:6">
      <c r="A42" s="45"/>
      <c r="B42" s="54"/>
      <c r="C42" s="54"/>
      <c r="D42" s="47"/>
      <c r="E42" s="47"/>
      <c r="F42" s="54"/>
    </row>
    <row r="43" spans="1:6">
      <c r="A43" s="45"/>
      <c r="B43" s="54"/>
      <c r="C43" s="54"/>
      <c r="D43" s="47"/>
      <c r="E43" s="47"/>
      <c r="F43" s="54"/>
    </row>
    <row r="44" spans="1:6">
      <c r="A44" s="45"/>
      <c r="B44" s="54"/>
      <c r="C44" s="54"/>
      <c r="D44" s="47"/>
      <c r="E44" s="47"/>
      <c r="F44" s="54"/>
    </row>
    <row r="45" spans="1:6">
      <c r="A45" s="45"/>
      <c r="B45" s="55"/>
      <c r="C45" s="54"/>
      <c r="D45" s="47"/>
      <c r="E45" s="47"/>
      <c r="F45" s="52"/>
    </row>
    <row r="46" spans="1:6">
      <c r="A46" s="45"/>
      <c r="B46" s="55"/>
      <c r="C46" s="54"/>
      <c r="D46" s="47"/>
      <c r="E46" s="47"/>
      <c r="F46" s="54"/>
    </row>
    <row r="47" spans="1:6" ht="17.25">
      <c r="A47" s="99"/>
      <c r="B47" s="99"/>
      <c r="C47" s="56"/>
      <c r="D47" s="57"/>
      <c r="E47" s="56"/>
      <c r="F47" s="54"/>
    </row>
    <row r="48" spans="1:6">
      <c r="A48" s="45"/>
      <c r="B48" s="54"/>
      <c r="C48" s="54"/>
      <c r="D48" s="47"/>
      <c r="E48" s="54"/>
      <c r="F48" s="54"/>
    </row>
    <row r="49" spans="1:6">
      <c r="A49" s="58"/>
      <c r="B49" s="59"/>
      <c r="C49" s="59"/>
      <c r="D49" s="60"/>
      <c r="E49" s="59"/>
      <c r="F49" s="59"/>
    </row>
    <row r="50" spans="1:6">
      <c r="A50" s="58"/>
      <c r="B50" s="59"/>
      <c r="C50" s="59"/>
      <c r="D50" s="60"/>
      <c r="E50" s="59"/>
      <c r="F50" s="59"/>
    </row>
    <row r="51" spans="1:6">
      <c r="A51" s="58"/>
      <c r="B51" s="59"/>
      <c r="C51" s="59"/>
      <c r="D51" s="60"/>
      <c r="E51" s="59"/>
      <c r="F51" s="59"/>
    </row>
    <row r="52" spans="1:6">
      <c r="A52" s="58"/>
      <c r="B52" s="59"/>
      <c r="C52" s="59"/>
      <c r="D52" s="60"/>
      <c r="E52" s="59"/>
      <c r="F52" s="59"/>
    </row>
    <row r="53" spans="1:6">
      <c r="A53" s="58"/>
      <c r="B53" s="59"/>
      <c r="C53" s="59"/>
      <c r="D53" s="60"/>
      <c r="E53" s="59"/>
      <c r="F53" s="59"/>
    </row>
    <row r="54" spans="1:6">
      <c r="A54" s="58"/>
      <c r="B54" s="59"/>
      <c r="C54" s="59"/>
      <c r="D54" s="60"/>
      <c r="E54" s="59"/>
      <c r="F54" s="59"/>
    </row>
  </sheetData>
  <mergeCells count="3">
    <mergeCell ref="A1:F1"/>
    <mergeCell ref="A21:B21"/>
    <mergeCell ref="A47:B47"/>
  </mergeCells>
  <phoneticPr fontId="1" type="noConversion"/>
  <printOptions horizontalCentered="1"/>
  <pageMargins left="0.39370078740157483" right="0.39370078740157483" top="0.6692913385826772" bottom="0.47244094488188981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95"/>
  <sheetViews>
    <sheetView workbookViewId="0">
      <selection sqref="A1:F1"/>
    </sheetView>
  </sheetViews>
  <sheetFormatPr defaultRowHeight="13.5"/>
  <cols>
    <col min="1" max="1" width="5.77734375" style="9" customWidth="1"/>
    <col min="2" max="2" width="25.77734375" style="17" customWidth="1"/>
    <col min="3" max="3" width="13.44140625" style="17" customWidth="1"/>
    <col min="4" max="4" width="12.33203125" style="17" customWidth="1"/>
    <col min="5" max="5" width="13.33203125" style="17" customWidth="1"/>
    <col min="6" max="6" width="8.109375" style="16" customWidth="1"/>
  </cols>
  <sheetData>
    <row r="1" spans="1:6" s="1" customFormat="1" ht="38.25" customHeight="1" thickBot="1">
      <c r="A1" s="96" t="s">
        <v>106</v>
      </c>
      <c r="B1" s="96"/>
      <c r="C1" s="96"/>
      <c r="D1" s="96"/>
      <c r="E1" s="96"/>
      <c r="F1" s="96"/>
    </row>
    <row r="2" spans="1:6" s="4" customFormat="1" ht="20.100000000000001" customHeight="1" thickBot="1">
      <c r="A2" s="84" t="s">
        <v>2</v>
      </c>
      <c r="B2" s="85" t="s">
        <v>6</v>
      </c>
      <c r="C2" s="86" t="s">
        <v>3</v>
      </c>
      <c r="D2" s="86" t="s">
        <v>4</v>
      </c>
      <c r="E2" s="86" t="s">
        <v>1</v>
      </c>
      <c r="F2" s="87" t="s">
        <v>5</v>
      </c>
    </row>
    <row r="3" spans="1:6" s="4" customFormat="1" ht="20.100000000000001" customHeight="1" thickTop="1">
      <c r="A3" s="26" t="s">
        <v>120</v>
      </c>
      <c r="B3" s="27" t="s">
        <v>146</v>
      </c>
      <c r="C3" s="28">
        <v>11434323</v>
      </c>
      <c r="D3" s="29"/>
      <c r="E3" s="28">
        <v>11434323</v>
      </c>
      <c r="F3" s="30"/>
    </row>
    <row r="4" spans="1:6" s="4" customFormat="1" ht="20.100000000000001" customHeight="1">
      <c r="A4" s="26" t="s">
        <v>88</v>
      </c>
      <c r="B4" s="27" t="s">
        <v>155</v>
      </c>
      <c r="C4" s="29"/>
      <c r="D4" s="29">
        <v>385000</v>
      </c>
      <c r="E4" s="29">
        <f>E3-D4</f>
        <v>11049323</v>
      </c>
      <c r="F4" s="93" t="s">
        <v>89</v>
      </c>
    </row>
    <row r="5" spans="1:6" s="4" customFormat="1" ht="20.100000000000001" customHeight="1">
      <c r="A5" s="26" t="s">
        <v>33</v>
      </c>
      <c r="B5" s="27" t="s">
        <v>90</v>
      </c>
      <c r="C5" s="29"/>
      <c r="D5" s="29">
        <v>8300</v>
      </c>
      <c r="E5" s="29">
        <f>E4-D5</f>
        <v>11041023</v>
      </c>
      <c r="F5" s="30"/>
    </row>
    <row r="6" spans="1:6" s="4" customFormat="1" ht="20.100000000000001" customHeight="1">
      <c r="A6" s="32"/>
      <c r="B6" s="33" t="s">
        <v>190</v>
      </c>
      <c r="C6" s="34">
        <v>180000</v>
      </c>
      <c r="D6" s="34"/>
      <c r="E6" s="29">
        <f>E5+C6</f>
        <v>11221023</v>
      </c>
      <c r="F6" s="35"/>
    </row>
    <row r="7" spans="1:6" s="4" customFormat="1" ht="20.100000000000001" customHeight="1">
      <c r="A7" s="32" t="s">
        <v>77</v>
      </c>
      <c r="B7" s="33" t="s">
        <v>191</v>
      </c>
      <c r="C7" s="34"/>
      <c r="D7" s="34">
        <v>6990</v>
      </c>
      <c r="E7" s="29">
        <f>E6-D7</f>
        <v>11214033</v>
      </c>
      <c r="F7" s="35"/>
    </row>
    <row r="8" spans="1:6" s="4" customFormat="1" ht="20.100000000000001" customHeight="1">
      <c r="A8" s="32"/>
      <c r="B8" s="33" t="s">
        <v>78</v>
      </c>
      <c r="C8" s="34">
        <v>1105</v>
      </c>
      <c r="D8" s="34"/>
      <c r="E8" s="29">
        <f>E7+C8</f>
        <v>11215138</v>
      </c>
      <c r="F8" s="35"/>
    </row>
    <row r="9" spans="1:6" s="4" customFormat="1" ht="30.75" customHeight="1">
      <c r="A9" s="32" t="s">
        <v>80</v>
      </c>
      <c r="B9" s="94" t="s">
        <v>192</v>
      </c>
      <c r="C9" s="34"/>
      <c r="D9" s="34">
        <v>1900000</v>
      </c>
      <c r="E9" s="29">
        <f>E8-D9</f>
        <v>9315138</v>
      </c>
      <c r="F9" s="37"/>
    </row>
    <row r="10" spans="1:6" s="4" customFormat="1" ht="20.100000000000001" customHeight="1">
      <c r="A10" s="32" t="s">
        <v>41</v>
      </c>
      <c r="B10" s="33" t="s">
        <v>156</v>
      </c>
      <c r="C10" s="34">
        <v>12860000</v>
      </c>
      <c r="D10" s="34"/>
      <c r="E10" s="29">
        <f>E9+C10</f>
        <v>22175138</v>
      </c>
      <c r="F10" s="37"/>
    </row>
    <row r="11" spans="1:6" s="4" customFormat="1" ht="20.100000000000001" customHeight="1">
      <c r="A11" s="32" t="s">
        <v>91</v>
      </c>
      <c r="B11" s="27" t="s">
        <v>157</v>
      </c>
      <c r="C11" s="34">
        <v>2713000</v>
      </c>
      <c r="D11" s="34"/>
      <c r="E11" s="29">
        <f>E10+C11</f>
        <v>24888138</v>
      </c>
      <c r="F11" s="37"/>
    </row>
    <row r="12" spans="1:6" s="4" customFormat="1" ht="20.100000000000001" customHeight="1">
      <c r="A12" s="32" t="s">
        <v>44</v>
      </c>
      <c r="B12" s="33" t="s">
        <v>92</v>
      </c>
      <c r="C12" s="34">
        <v>5756</v>
      </c>
      <c r="D12" s="34"/>
      <c r="E12" s="29">
        <f>E11+C12</f>
        <v>24893894</v>
      </c>
      <c r="F12" s="37"/>
    </row>
    <row r="13" spans="1:6" s="4" customFormat="1" ht="20.100000000000001" customHeight="1">
      <c r="A13" s="32" t="s">
        <v>93</v>
      </c>
      <c r="B13" s="33" t="s">
        <v>157</v>
      </c>
      <c r="C13" s="34">
        <v>572000</v>
      </c>
      <c r="D13" s="34"/>
      <c r="E13" s="29">
        <f>E12+C13</f>
        <v>25465894</v>
      </c>
      <c r="F13" s="38"/>
    </row>
    <row r="14" spans="1:6" s="4" customFormat="1" ht="20.100000000000001" customHeight="1">
      <c r="A14" s="32"/>
      <c r="B14" s="33" t="s">
        <v>158</v>
      </c>
      <c r="C14" s="34"/>
      <c r="D14" s="34">
        <v>95700</v>
      </c>
      <c r="E14" s="29">
        <f>E13-D14</f>
        <v>25370194</v>
      </c>
      <c r="F14" s="35"/>
    </row>
    <row r="15" spans="1:6" s="4" customFormat="1" ht="20.100000000000001" customHeight="1">
      <c r="A15" s="32" t="s">
        <v>94</v>
      </c>
      <c r="B15" s="27" t="s">
        <v>157</v>
      </c>
      <c r="C15" s="34">
        <v>1099000</v>
      </c>
      <c r="D15" s="34"/>
      <c r="E15" s="29">
        <f>E14+C15</f>
        <v>26469194</v>
      </c>
      <c r="F15" s="37"/>
    </row>
    <row r="16" spans="1:6" s="4" customFormat="1" ht="20.100000000000001" customHeight="1">
      <c r="A16" s="32" t="s">
        <v>82</v>
      </c>
      <c r="B16" s="27" t="s">
        <v>193</v>
      </c>
      <c r="C16" s="34"/>
      <c r="D16" s="34">
        <v>17000</v>
      </c>
      <c r="E16" s="29">
        <f>E15-D16</f>
        <v>26452194</v>
      </c>
      <c r="F16" s="37"/>
    </row>
    <row r="17" spans="1:6" s="4" customFormat="1" ht="20.100000000000001" customHeight="1">
      <c r="A17" s="32"/>
      <c r="B17" s="39" t="s">
        <v>157</v>
      </c>
      <c r="C17" s="34">
        <v>330000</v>
      </c>
      <c r="D17" s="34"/>
      <c r="E17" s="29">
        <f>E16+C17</f>
        <v>26782194</v>
      </c>
      <c r="F17" s="37"/>
    </row>
    <row r="18" spans="1:6" s="4" customFormat="1" ht="20.100000000000001" customHeight="1">
      <c r="A18" s="40" t="s">
        <v>96</v>
      </c>
      <c r="B18" s="39" t="s">
        <v>157</v>
      </c>
      <c r="C18" s="42">
        <v>405000</v>
      </c>
      <c r="D18" s="42"/>
      <c r="E18" s="29">
        <f>E17+C18</f>
        <v>27187194</v>
      </c>
      <c r="F18" s="43"/>
    </row>
    <row r="19" spans="1:6" s="4" customFormat="1" ht="20.100000000000001" customHeight="1">
      <c r="A19" s="40"/>
      <c r="B19" s="33" t="s">
        <v>30</v>
      </c>
      <c r="C19" s="42"/>
      <c r="D19" s="42">
        <v>49038</v>
      </c>
      <c r="E19" s="29">
        <f>E18-D19</f>
        <v>27138156</v>
      </c>
      <c r="F19" s="44"/>
    </row>
    <row r="20" spans="1:6" s="4" customFormat="1" ht="20.100000000000001" customHeight="1">
      <c r="A20" s="40" t="s">
        <v>97</v>
      </c>
      <c r="B20" s="27" t="s">
        <v>157</v>
      </c>
      <c r="C20" s="42">
        <v>465000</v>
      </c>
      <c r="D20" s="42"/>
      <c r="E20" s="29">
        <f>E19+C20</f>
        <v>27603156</v>
      </c>
      <c r="F20" s="44"/>
    </row>
    <row r="21" spans="1:6" s="4" customFormat="1" ht="20.100000000000001" customHeight="1">
      <c r="A21" s="40" t="s">
        <v>98</v>
      </c>
      <c r="B21" s="41" t="s">
        <v>157</v>
      </c>
      <c r="C21" s="42">
        <v>540000</v>
      </c>
      <c r="D21" s="42"/>
      <c r="E21" s="29">
        <f>E20+C21</f>
        <v>28143156</v>
      </c>
      <c r="F21" s="44"/>
    </row>
    <row r="22" spans="1:6" s="4" customFormat="1" ht="20.100000000000001" customHeight="1">
      <c r="A22" s="40" t="s">
        <v>83</v>
      </c>
      <c r="B22" s="41" t="s">
        <v>157</v>
      </c>
      <c r="C22" s="42">
        <v>358000</v>
      </c>
      <c r="D22" s="42"/>
      <c r="E22" s="29">
        <f>E21+C22</f>
        <v>28501156</v>
      </c>
      <c r="F22" s="44"/>
    </row>
    <row r="23" spans="1:6" s="4" customFormat="1" ht="20.100000000000001" customHeight="1">
      <c r="A23" s="40"/>
      <c r="B23" s="41" t="s">
        <v>159</v>
      </c>
      <c r="C23" s="42"/>
      <c r="D23" s="42">
        <v>1902440</v>
      </c>
      <c r="E23" s="29">
        <f>E22-D23</f>
        <v>26598716</v>
      </c>
      <c r="F23" s="44"/>
    </row>
    <row r="24" spans="1:6" s="4" customFormat="1" ht="20.100000000000001" customHeight="1">
      <c r="A24" s="40"/>
      <c r="B24" s="41" t="s">
        <v>160</v>
      </c>
      <c r="C24" s="42"/>
      <c r="D24" s="42">
        <v>87560</v>
      </c>
      <c r="E24" s="66">
        <f>E23-D24</f>
        <v>26511156</v>
      </c>
      <c r="F24" s="44"/>
    </row>
    <row r="25" spans="1:6" s="4" customFormat="1" ht="20.100000000000001" customHeight="1">
      <c r="A25" s="40"/>
      <c r="B25" s="41" t="s">
        <v>194</v>
      </c>
      <c r="C25" s="42"/>
      <c r="D25" s="42">
        <v>100000</v>
      </c>
      <c r="E25" s="66">
        <f>E24-D25</f>
        <v>26411156</v>
      </c>
      <c r="F25" s="44"/>
    </row>
    <row r="26" spans="1:6" s="4" customFormat="1" ht="20.100000000000001" customHeight="1" thickBot="1">
      <c r="A26" s="40"/>
      <c r="B26" s="41" t="s">
        <v>68</v>
      </c>
      <c r="C26" s="42"/>
      <c r="D26" s="42">
        <v>100000</v>
      </c>
      <c r="E26" s="95">
        <f>E25-D26</f>
        <v>26311156</v>
      </c>
      <c r="F26" s="44"/>
    </row>
    <row r="27" spans="1:6" s="4" customFormat="1" ht="20.100000000000001" customHeight="1" thickTop="1" thickBot="1">
      <c r="A27" s="97" t="s">
        <v>161</v>
      </c>
      <c r="B27" s="98"/>
      <c r="C27" s="82">
        <f>SUM(C3:C26)</f>
        <v>30963184</v>
      </c>
      <c r="D27" s="82">
        <f>SUM(D4:D26)</f>
        <v>4652028</v>
      </c>
      <c r="E27" s="82">
        <v>26311156</v>
      </c>
      <c r="F27" s="83"/>
    </row>
    <row r="28" spans="1:6" s="1" customFormat="1" ht="21.75" customHeight="1">
      <c r="A28" s="20"/>
      <c r="B28" s="21"/>
      <c r="C28" s="22"/>
      <c r="D28" s="22"/>
      <c r="E28" s="22"/>
      <c r="F28" s="25"/>
    </row>
    <row r="29" spans="1:6" s="1" customFormat="1" ht="21.75" customHeight="1">
      <c r="A29" s="20"/>
      <c r="B29" s="22"/>
      <c r="C29" s="22"/>
      <c r="D29" s="22"/>
      <c r="E29" s="22"/>
      <c r="F29" s="25"/>
    </row>
    <row r="30" spans="1:6" s="1" customFormat="1" ht="21.75" customHeight="1">
      <c r="A30" s="3"/>
      <c r="B30" s="23"/>
      <c r="C30" s="11"/>
      <c r="D30" s="11"/>
      <c r="E30" s="11"/>
      <c r="F30" s="12"/>
    </row>
    <row r="31" spans="1:6" s="1" customFormat="1" ht="21.75" customHeight="1">
      <c r="A31" s="3"/>
      <c r="B31" s="23"/>
      <c r="C31" s="11"/>
      <c r="D31" s="11"/>
      <c r="E31" s="18"/>
      <c r="F31" s="12"/>
    </row>
    <row r="32" spans="1:6" s="1" customFormat="1" ht="21.75" customHeight="1">
      <c r="A32" s="3"/>
      <c r="B32" s="23"/>
      <c r="C32" s="11"/>
      <c r="D32" s="11"/>
      <c r="E32" s="11"/>
      <c r="F32" s="12"/>
    </row>
    <row r="33" spans="1:6" s="1" customFormat="1" ht="21.75" customHeight="1">
      <c r="A33" s="3"/>
      <c r="B33" s="23"/>
      <c r="C33" s="11"/>
      <c r="D33" s="11"/>
      <c r="E33" s="11"/>
      <c r="F33" s="12"/>
    </row>
    <row r="34" spans="1:6" s="1" customFormat="1" ht="28.5" customHeight="1">
      <c r="A34" s="100"/>
      <c r="B34" s="100"/>
      <c r="C34" s="11"/>
      <c r="D34" s="11"/>
      <c r="E34" s="11"/>
      <c r="F34" s="12"/>
    </row>
    <row r="35" spans="1:6" s="1" customFormat="1" ht="22.5" customHeight="1">
      <c r="A35" s="3"/>
      <c r="B35" s="23"/>
      <c r="C35" s="11"/>
      <c r="D35" s="11"/>
      <c r="E35" s="11"/>
      <c r="F35" s="12"/>
    </row>
    <row r="36" spans="1:6" s="1" customFormat="1" ht="22.5" customHeight="1">
      <c r="A36" s="3"/>
      <c r="B36" s="23"/>
      <c r="C36" s="11"/>
      <c r="D36" s="11"/>
      <c r="E36" s="11"/>
      <c r="F36" s="12"/>
    </row>
    <row r="37" spans="1:6" s="1" customFormat="1" ht="22.5" customHeight="1">
      <c r="A37" s="2"/>
      <c r="B37" s="24"/>
      <c r="C37" s="13"/>
      <c r="D37" s="13"/>
      <c r="E37" s="13"/>
      <c r="F37" s="14"/>
    </row>
    <row r="38" spans="1:6" s="1" customFormat="1" ht="22.5" customHeight="1">
      <c r="A38" s="2"/>
      <c r="B38" s="24"/>
      <c r="C38" s="13"/>
      <c r="D38" s="13"/>
      <c r="E38" s="13"/>
      <c r="F38" s="14"/>
    </row>
    <row r="39" spans="1:6" s="1" customFormat="1" ht="22.5" customHeight="1">
      <c r="A39" s="2"/>
      <c r="B39" s="24"/>
      <c r="C39" s="13"/>
      <c r="D39" s="13"/>
      <c r="E39" s="13"/>
      <c r="F39" s="14"/>
    </row>
    <row r="40" spans="1:6" s="1" customFormat="1" ht="22.5" customHeight="1">
      <c r="A40" s="2"/>
      <c r="B40" s="24"/>
      <c r="C40" s="13"/>
      <c r="D40" s="13"/>
      <c r="E40" s="13"/>
      <c r="F40" s="14"/>
    </row>
    <row r="41" spans="1:6" s="1" customFormat="1" ht="22.5" customHeight="1">
      <c r="A41" s="2"/>
      <c r="B41" s="24"/>
      <c r="C41" s="13"/>
      <c r="D41" s="13"/>
      <c r="E41" s="13"/>
      <c r="F41" s="14"/>
    </row>
    <row r="42" spans="1:6" s="1" customFormat="1" ht="22.5" customHeight="1">
      <c r="A42" s="2"/>
      <c r="B42" s="24"/>
      <c r="C42" s="13"/>
      <c r="D42" s="13"/>
      <c r="E42" s="13"/>
      <c r="F42" s="14"/>
    </row>
    <row r="43" spans="1:6" s="1" customFormat="1" ht="22.5" customHeight="1">
      <c r="A43" s="2"/>
      <c r="B43" s="24"/>
      <c r="C43" s="13"/>
      <c r="D43" s="13"/>
      <c r="E43" s="13"/>
      <c r="F43" s="14"/>
    </row>
    <row r="44" spans="1:6" s="1" customFormat="1" ht="22.5" customHeight="1">
      <c r="A44" s="2"/>
      <c r="B44" s="24"/>
      <c r="C44" s="13"/>
      <c r="D44" s="13"/>
      <c r="E44" s="13"/>
      <c r="F44" s="14"/>
    </row>
    <row r="45" spans="1:6" s="1" customFormat="1" ht="22.5" customHeight="1">
      <c r="A45" s="2"/>
      <c r="B45" s="24"/>
      <c r="C45" s="13"/>
      <c r="D45" s="13"/>
      <c r="E45" s="13"/>
      <c r="F45" s="14"/>
    </row>
    <row r="46" spans="1:6" s="1" customFormat="1" ht="22.5" customHeight="1">
      <c r="A46" s="2"/>
      <c r="B46" s="24"/>
      <c r="C46" s="13"/>
      <c r="D46" s="13"/>
      <c r="E46" s="13"/>
      <c r="F46" s="14"/>
    </row>
    <row r="47" spans="1:6" s="1" customFormat="1" ht="22.5" customHeight="1">
      <c r="A47" s="2"/>
      <c r="B47" s="24"/>
      <c r="C47" s="13"/>
      <c r="D47" s="13"/>
      <c r="E47" s="13"/>
      <c r="F47" s="14"/>
    </row>
    <row r="48" spans="1:6" s="1" customFormat="1" ht="22.5" customHeight="1">
      <c r="A48" s="2"/>
      <c r="B48" s="24"/>
      <c r="C48" s="13"/>
      <c r="D48" s="13"/>
      <c r="E48" s="13"/>
      <c r="F48" s="14"/>
    </row>
    <row r="49" spans="1:6" s="1" customFormat="1" ht="22.5" customHeight="1">
      <c r="A49" s="2"/>
      <c r="B49" s="24"/>
      <c r="C49" s="13"/>
      <c r="D49" s="13"/>
      <c r="E49" s="13"/>
      <c r="F49" s="14"/>
    </row>
    <row r="50" spans="1:6" s="1" customFormat="1" ht="22.5" customHeight="1">
      <c r="A50" s="2"/>
      <c r="B50" s="24"/>
      <c r="C50" s="13"/>
      <c r="D50" s="13"/>
      <c r="E50" s="13"/>
      <c r="F50" s="14"/>
    </row>
    <row r="51" spans="1:6" s="1" customFormat="1" ht="22.5" customHeight="1">
      <c r="A51" s="2"/>
      <c r="B51" s="24"/>
      <c r="C51" s="13"/>
      <c r="D51" s="13"/>
      <c r="E51" s="13"/>
      <c r="F51" s="14"/>
    </row>
    <row r="52" spans="1:6" s="1" customFormat="1" ht="22.5" customHeight="1">
      <c r="A52" s="2"/>
      <c r="B52" s="24"/>
      <c r="C52" s="13"/>
      <c r="D52" s="13"/>
      <c r="E52" s="13"/>
      <c r="F52" s="14"/>
    </row>
    <row r="53" spans="1:6" s="1" customFormat="1" ht="22.5" customHeight="1">
      <c r="A53" s="2"/>
      <c r="B53" s="24"/>
      <c r="C53" s="13"/>
      <c r="D53" s="13"/>
      <c r="E53" s="13"/>
      <c r="F53" s="14"/>
    </row>
    <row r="54" spans="1:6" s="1" customFormat="1" ht="22.5" customHeight="1">
      <c r="A54" s="2"/>
      <c r="B54" s="24"/>
      <c r="C54" s="13"/>
      <c r="D54" s="13"/>
      <c r="E54" s="13"/>
      <c r="F54" s="14"/>
    </row>
    <row r="55" spans="1:6" s="1" customFormat="1" ht="22.5" customHeight="1">
      <c r="A55" s="2"/>
      <c r="B55" s="24"/>
      <c r="C55" s="13"/>
      <c r="D55" s="13"/>
      <c r="E55" s="13"/>
      <c r="F55" s="14"/>
    </row>
    <row r="56" spans="1:6" s="1" customFormat="1" ht="22.5" customHeight="1">
      <c r="A56" s="2"/>
      <c r="B56" s="24"/>
      <c r="C56" s="13"/>
      <c r="D56" s="13"/>
      <c r="E56" s="13"/>
      <c r="F56" s="14"/>
    </row>
    <row r="57" spans="1:6" s="1" customFormat="1" ht="22.5" customHeight="1">
      <c r="A57" s="2"/>
      <c r="B57" s="24"/>
      <c r="C57" s="13"/>
      <c r="D57" s="13"/>
      <c r="E57" s="13"/>
      <c r="F57" s="14"/>
    </row>
    <row r="58" spans="1:6" s="1" customFormat="1" ht="22.5" customHeight="1">
      <c r="A58" s="2"/>
      <c r="B58" s="24"/>
      <c r="C58" s="13"/>
      <c r="D58" s="13"/>
      <c r="E58" s="13"/>
      <c r="F58" s="14"/>
    </row>
    <row r="59" spans="1:6" s="1" customFormat="1" ht="22.5" customHeight="1">
      <c r="A59" s="2"/>
      <c r="B59" s="24"/>
      <c r="C59" s="13"/>
      <c r="D59" s="13"/>
      <c r="E59" s="13"/>
      <c r="F59" s="14"/>
    </row>
    <row r="60" spans="1:6">
      <c r="C60" s="15"/>
      <c r="D60" s="15"/>
      <c r="E60" s="15"/>
    </row>
    <row r="61" spans="1:6">
      <c r="C61" s="15"/>
      <c r="D61" s="15"/>
      <c r="E61" s="15"/>
    </row>
    <row r="62" spans="1:6">
      <c r="C62" s="15"/>
      <c r="D62" s="15"/>
      <c r="E62" s="15"/>
    </row>
    <row r="63" spans="1:6">
      <c r="C63" s="15"/>
      <c r="D63" s="15"/>
      <c r="E63" s="15"/>
    </row>
    <row r="64" spans="1:6">
      <c r="C64" s="15"/>
      <c r="D64" s="15"/>
      <c r="E64" s="15"/>
    </row>
    <row r="65" spans="1:6">
      <c r="C65" s="15"/>
      <c r="D65" s="15"/>
      <c r="E65" s="15"/>
    </row>
    <row r="66" spans="1:6">
      <c r="A66"/>
      <c r="C66" s="15"/>
      <c r="D66" s="15"/>
      <c r="E66" s="15"/>
      <c r="F66" s="17"/>
    </row>
    <row r="67" spans="1:6">
      <c r="A67"/>
      <c r="C67" s="15"/>
      <c r="D67" s="15"/>
      <c r="E67" s="15"/>
      <c r="F67" s="17"/>
    </row>
    <row r="68" spans="1:6">
      <c r="A68"/>
      <c r="C68" s="15"/>
      <c r="D68" s="15"/>
      <c r="E68" s="15"/>
      <c r="F68" s="17"/>
    </row>
    <row r="69" spans="1:6">
      <c r="A69"/>
      <c r="C69" s="15"/>
      <c r="D69" s="15"/>
      <c r="E69" s="15"/>
      <c r="F69" s="17"/>
    </row>
    <row r="70" spans="1:6">
      <c r="A70"/>
      <c r="C70" s="15"/>
      <c r="D70" s="15"/>
      <c r="E70" s="15"/>
      <c r="F70" s="17"/>
    </row>
    <row r="71" spans="1:6">
      <c r="A71"/>
      <c r="C71" s="15"/>
      <c r="D71" s="15"/>
      <c r="E71" s="15"/>
      <c r="F71" s="17"/>
    </row>
    <row r="72" spans="1:6">
      <c r="A72"/>
      <c r="C72" s="15"/>
      <c r="D72" s="15"/>
      <c r="E72" s="15"/>
      <c r="F72" s="17"/>
    </row>
    <row r="73" spans="1:6">
      <c r="A73"/>
      <c r="C73" s="15"/>
      <c r="D73" s="15"/>
      <c r="E73" s="15"/>
      <c r="F73" s="17"/>
    </row>
    <row r="74" spans="1:6">
      <c r="A74"/>
      <c r="C74" s="15"/>
      <c r="D74" s="15"/>
      <c r="E74" s="15"/>
      <c r="F74" s="17"/>
    </row>
    <row r="75" spans="1:6">
      <c r="A75"/>
      <c r="C75" s="15"/>
      <c r="D75" s="15"/>
      <c r="E75" s="15"/>
      <c r="F75" s="17"/>
    </row>
    <row r="76" spans="1:6">
      <c r="A76"/>
      <c r="C76" s="15"/>
      <c r="D76" s="15"/>
      <c r="E76" s="15"/>
      <c r="F76" s="17"/>
    </row>
    <row r="77" spans="1:6">
      <c r="A77"/>
      <c r="C77" s="15"/>
      <c r="D77" s="15"/>
      <c r="E77" s="15"/>
      <c r="F77" s="17"/>
    </row>
    <row r="78" spans="1:6">
      <c r="A78"/>
      <c r="C78" s="15"/>
      <c r="D78" s="15"/>
      <c r="E78" s="15"/>
      <c r="F78" s="17"/>
    </row>
    <row r="79" spans="1:6">
      <c r="A79"/>
      <c r="C79" s="15"/>
      <c r="D79" s="15"/>
      <c r="E79" s="15"/>
      <c r="F79" s="17"/>
    </row>
    <row r="80" spans="1:6">
      <c r="A80"/>
      <c r="C80" s="15"/>
      <c r="D80" s="15"/>
      <c r="E80" s="15"/>
      <c r="F80" s="17"/>
    </row>
    <row r="81" spans="1:6">
      <c r="A81"/>
      <c r="C81" s="15"/>
      <c r="D81" s="15"/>
      <c r="E81" s="15"/>
      <c r="F81" s="17"/>
    </row>
    <row r="82" spans="1:6">
      <c r="A82"/>
      <c r="C82" s="15"/>
      <c r="D82" s="15"/>
      <c r="E82" s="15"/>
      <c r="F82" s="17"/>
    </row>
    <row r="83" spans="1:6">
      <c r="A83"/>
      <c r="C83" s="15"/>
      <c r="D83" s="15"/>
      <c r="E83" s="15"/>
      <c r="F83" s="17"/>
    </row>
    <row r="84" spans="1:6">
      <c r="A84"/>
      <c r="C84" s="15"/>
      <c r="D84" s="15"/>
      <c r="E84" s="15"/>
      <c r="F84" s="17"/>
    </row>
    <row r="85" spans="1:6">
      <c r="A85"/>
      <c r="C85" s="15"/>
      <c r="D85" s="15"/>
      <c r="E85" s="15"/>
      <c r="F85" s="17"/>
    </row>
    <row r="86" spans="1:6">
      <c r="A86"/>
      <c r="C86" s="15"/>
      <c r="D86" s="15"/>
      <c r="E86" s="15"/>
      <c r="F86" s="17"/>
    </row>
    <row r="87" spans="1:6">
      <c r="A87"/>
      <c r="C87" s="15"/>
      <c r="D87" s="15"/>
      <c r="E87" s="15"/>
      <c r="F87" s="17"/>
    </row>
    <row r="88" spans="1:6">
      <c r="A88"/>
      <c r="C88" s="15"/>
      <c r="D88" s="15"/>
      <c r="E88" s="15"/>
      <c r="F88" s="17"/>
    </row>
    <row r="89" spans="1:6">
      <c r="A89"/>
      <c r="C89" s="15"/>
      <c r="D89" s="15"/>
      <c r="E89" s="15"/>
      <c r="F89" s="17"/>
    </row>
    <row r="90" spans="1:6">
      <c r="A90"/>
      <c r="C90" s="15"/>
      <c r="D90" s="15"/>
      <c r="E90" s="15"/>
      <c r="F90" s="17"/>
    </row>
    <row r="91" spans="1:6">
      <c r="A91"/>
      <c r="C91" s="15"/>
      <c r="D91" s="15"/>
      <c r="E91" s="15"/>
      <c r="F91" s="17"/>
    </row>
    <row r="92" spans="1:6">
      <c r="A92"/>
      <c r="C92" s="15"/>
      <c r="D92" s="15"/>
      <c r="E92" s="15"/>
      <c r="F92" s="17"/>
    </row>
    <row r="93" spans="1:6">
      <c r="A93"/>
      <c r="C93" s="15"/>
      <c r="D93" s="15"/>
      <c r="E93" s="15"/>
      <c r="F93" s="17"/>
    </row>
    <row r="94" spans="1:6">
      <c r="A94"/>
      <c r="C94" s="15"/>
      <c r="D94" s="15"/>
      <c r="E94" s="15"/>
      <c r="F94" s="17"/>
    </row>
    <row r="95" spans="1:6">
      <c r="A95"/>
      <c r="C95" s="15"/>
      <c r="D95" s="15"/>
      <c r="E95" s="15"/>
      <c r="F95" s="17"/>
    </row>
  </sheetData>
  <mergeCells count="3">
    <mergeCell ref="A34:B34"/>
    <mergeCell ref="A1:F1"/>
    <mergeCell ref="A27:B27"/>
  </mergeCells>
  <phoneticPr fontId="1" type="noConversion"/>
  <printOptions horizontalCentered="1"/>
  <pageMargins left="0.39370078740157483" right="0.39370078740157483" top="0.6692913385826772" bottom="0.47244094488188981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1</vt:i4>
      </vt:variant>
    </vt:vector>
  </HeadingPairs>
  <TitlesOfParts>
    <vt:vector size="8" baseType="lpstr">
      <vt:lpstr>총괄</vt:lpstr>
      <vt:lpstr>7월</vt:lpstr>
      <vt:lpstr>8월</vt:lpstr>
      <vt:lpstr>9월</vt:lpstr>
      <vt:lpstr>10월</vt:lpstr>
      <vt:lpstr>11월</vt:lpstr>
      <vt:lpstr>12월</vt:lpstr>
      <vt:lpstr>총괄!Print_Area</vt:lpstr>
    </vt:vector>
  </TitlesOfParts>
  <Company>,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user</cp:lastModifiedBy>
  <cp:lastPrinted>2015-01-14T06:36:55Z</cp:lastPrinted>
  <dcterms:created xsi:type="dcterms:W3CDTF">2013-01-16T01:29:36Z</dcterms:created>
  <dcterms:modified xsi:type="dcterms:W3CDTF">2015-01-14T06:38:24Z</dcterms:modified>
</cp:coreProperties>
</file>