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D:\MYPC\Desktop\"/>
    </mc:Choice>
  </mc:AlternateContent>
  <xr:revisionPtr revIDLastSave="0" documentId="8_{F8A61C79-2CC5-4D42-A743-09F6822DE31E}" xr6:coauthVersionLast="47" xr6:coauthVersionMax="47" xr10:uidLastSave="{00000000-0000-0000-0000-000000000000}"/>
  <bookViews>
    <workbookView xWindow="28680" yWindow="-120" windowWidth="19440" windowHeight="14880" xr2:uid="{00000000-000D-0000-FFFF-FFFF00000000}"/>
  </bookViews>
  <sheets>
    <sheet name="목록" sheetId="1" r:id="rId1"/>
    <sheet name="코드" sheetId="2" r:id="rId2"/>
  </sheets>
  <definedNames>
    <definedName name="_xlnm._FilterDatabase" localSheetId="0" hidden="1">목록!$A$5:$AA$27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Z27" i="1" l="1"/>
  <c r="Y27" i="1"/>
  <c r="Z26" i="1"/>
  <c r="Y26" i="1"/>
  <c r="Z25" i="1"/>
  <c r="Y25" i="1"/>
  <c r="Z24" i="1"/>
  <c r="Y24" i="1"/>
  <c r="Z23" i="1"/>
  <c r="Y23" i="1"/>
  <c r="Z22" i="1"/>
  <c r="Y22" i="1"/>
  <c r="Z21" i="1"/>
  <c r="Y21" i="1"/>
  <c r="Z20" i="1"/>
  <c r="Y20" i="1"/>
  <c r="Z19" i="1"/>
  <c r="Y19" i="1"/>
  <c r="Z18" i="1"/>
  <c r="Y18" i="1"/>
  <c r="Z17" i="1"/>
  <c r="Y17" i="1"/>
  <c r="Z16" i="1"/>
  <c r="Y16" i="1"/>
  <c r="Z15" i="1"/>
  <c r="Y15" i="1"/>
  <c r="Z14" i="1"/>
  <c r="Y14" i="1"/>
  <c r="Z13" i="1"/>
  <c r="Y13" i="1"/>
  <c r="Z12" i="1"/>
  <c r="Y12" i="1"/>
  <c r="Z11" i="1"/>
  <c r="Y11" i="1"/>
  <c r="Z10" i="1"/>
  <c r="Y10" i="1"/>
  <c r="Z9" i="1"/>
  <c r="Y9" i="1"/>
  <c r="Z8" i="1"/>
  <c r="Y8" i="1"/>
  <c r="Z7" i="1"/>
  <c r="Y7" i="1"/>
  <c r="Z6" i="1"/>
  <c r="Y6" i="1"/>
  <c r="I4" i="1"/>
  <c r="D4" i="1"/>
  <c r="AA14" i="1" l="1"/>
  <c r="AA27" i="1"/>
  <c r="AA11" i="1"/>
  <c r="AA15" i="1"/>
  <c r="AA13" i="1"/>
  <c r="AA25" i="1"/>
  <c r="AA9" i="1"/>
  <c r="AA12" i="1"/>
  <c r="AA21" i="1"/>
  <c r="AA10" i="1"/>
  <c r="AA22" i="1"/>
  <c r="AA26" i="1"/>
  <c r="AA6" i="1"/>
  <c r="AA17" i="1"/>
  <c r="AA16" i="1"/>
  <c r="AA8" i="1"/>
  <c r="AA20" i="1"/>
  <c r="AA24" i="1"/>
  <c r="AA18" i="1"/>
  <c r="AA7" i="1"/>
  <c r="AA19" i="1"/>
  <c r="AA23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user</author>
    <author>MOIS</author>
  </authors>
  <commentList>
    <comment ref="E2" authorId="0" shapeId="0" xr:uid="{16537D77-DDA7-45E8-8F10-5DB5D6A5E5AB}">
      <text>
        <r>
          <rPr>
            <b/>
            <sz val="9"/>
            <color indexed="81"/>
            <rFont val="돋움"/>
            <family val="3"/>
            <charset val="129"/>
          </rPr>
          <t>도로명주소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있는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경우에만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입력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H3" authorId="0" shapeId="0" xr:uid="{6C73708B-1E4F-4948-9E3D-B2BB4FEA1406}">
      <text>
        <r>
          <rPr>
            <b/>
            <sz val="9"/>
            <color indexed="81"/>
            <rFont val="돋움"/>
            <family val="3"/>
            <charset val="129"/>
          </rPr>
          <t>공부상지목과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실지목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다른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경우에만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입력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J3" authorId="0" shapeId="0" xr:uid="{71827855-6C9E-4DAD-B08B-FEA909072BD7}">
      <text>
        <r>
          <rPr>
            <b/>
            <sz val="9"/>
            <color indexed="81"/>
            <rFont val="돋움"/>
            <family val="3"/>
            <charset val="129"/>
          </rPr>
          <t>공부상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면적과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실면적이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다른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경우에만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입력</t>
        </r>
        <r>
          <rPr>
            <b/>
            <sz val="9"/>
            <color indexed="81"/>
            <rFont val="Tahoma"/>
            <family val="2"/>
          </rPr>
          <t xml:space="preserve">
</t>
        </r>
      </text>
    </comment>
    <comment ref="D4" authorId="1" shapeId="0" xr:uid="{00000000-0006-0000-0000-000001000000}">
      <text>
        <r>
          <rPr>
            <b/>
            <sz val="9"/>
            <color rgb="FF000000"/>
            <rFont val="돋움"/>
            <family val="3"/>
            <charset val="129"/>
          </rPr>
          <t>건수</t>
        </r>
      </text>
    </comment>
    <comment ref="I4" authorId="1" shapeId="0" xr:uid="{00000000-0006-0000-0000-000002000000}">
      <text>
        <r>
          <rPr>
            <b/>
            <sz val="9"/>
            <color rgb="FF000000"/>
            <rFont val="돋움"/>
            <family val="3"/>
            <charset val="129"/>
          </rPr>
          <t>면적</t>
        </r>
        <r>
          <rPr>
            <b/>
            <sz val="9"/>
            <color rgb="FF000000"/>
            <rFont val="Tahoma"/>
            <family val="2"/>
          </rPr>
          <t xml:space="preserve"> </t>
        </r>
        <r>
          <rPr>
            <b/>
            <sz val="9"/>
            <color rgb="FF000000"/>
            <rFont val="돋움"/>
            <family val="3"/>
            <charset val="129"/>
          </rPr>
          <t>합계</t>
        </r>
      </text>
    </comment>
    <comment ref="T6" authorId="1" shapeId="0" xr:uid="{00000000-0006-0000-0000-000003000000}">
      <text>
        <r>
          <rPr>
            <b/>
            <sz val="9"/>
            <color rgb="FF000000"/>
            <rFont val="맑은 고딕"/>
            <family val="3"/>
            <charset val="129"/>
          </rPr>
          <t>셀을 클릭하여 코드 선택</t>
        </r>
      </text>
    </comment>
    <comment ref="U6" authorId="1" shapeId="0" xr:uid="{00000000-0006-0000-0000-000004000000}">
      <text>
        <r>
          <rPr>
            <b/>
            <sz val="9"/>
            <color rgb="FF000000"/>
            <rFont val="돋움"/>
            <family val="3"/>
            <charset val="129"/>
          </rPr>
          <t>코드를</t>
        </r>
        <r>
          <rPr>
            <b/>
            <sz val="9"/>
            <color rgb="FF000000"/>
            <rFont val="Tahoma"/>
            <family val="2"/>
          </rPr>
          <t xml:space="preserve"> </t>
        </r>
        <r>
          <rPr>
            <b/>
            <sz val="9"/>
            <color rgb="FF000000"/>
            <rFont val="돋움"/>
            <family val="3"/>
            <charset val="129"/>
          </rPr>
          <t>선택하면</t>
        </r>
        <r>
          <rPr>
            <b/>
            <sz val="9"/>
            <color rgb="FF000000"/>
            <rFont val="Tahoma"/>
            <family val="2"/>
          </rPr>
          <t xml:space="preserve"> </t>
        </r>
        <r>
          <rPr>
            <b/>
            <sz val="9"/>
            <color rgb="FF000000"/>
            <rFont val="돋움"/>
            <family val="3"/>
            <charset val="129"/>
          </rPr>
          <t>자동으로</t>
        </r>
        <r>
          <rPr>
            <b/>
            <sz val="9"/>
            <color rgb="FF000000"/>
            <rFont val="Tahoma"/>
            <family val="2"/>
          </rPr>
          <t xml:space="preserve"> </t>
        </r>
        <r>
          <rPr>
            <b/>
            <sz val="9"/>
            <color rgb="FF000000"/>
            <rFont val="돋움"/>
            <family val="3"/>
            <charset val="129"/>
          </rPr>
          <t>유휴사유명</t>
        </r>
        <r>
          <rPr>
            <b/>
            <sz val="9"/>
            <color rgb="FF000000"/>
            <rFont val="Tahoma"/>
            <family val="2"/>
          </rPr>
          <t xml:space="preserve"> </t>
        </r>
        <r>
          <rPr>
            <b/>
            <sz val="9"/>
            <color rgb="FF000000"/>
            <rFont val="돋움"/>
            <family val="3"/>
            <charset val="129"/>
          </rPr>
          <t>작성됨</t>
        </r>
      </text>
    </comment>
    <comment ref="AA6" authorId="1" shapeId="0" xr:uid="{00000000-0006-0000-0000-000005000000}">
      <text>
        <r>
          <rPr>
            <b/>
            <sz val="9"/>
            <color rgb="FF000000"/>
            <rFont val="돋움"/>
            <family val="3"/>
            <charset val="129"/>
          </rPr>
          <t>행정재산</t>
        </r>
        <r>
          <rPr>
            <b/>
            <sz val="9"/>
            <color rgb="FF000000"/>
            <rFont val="Tahoma"/>
            <family val="2"/>
          </rPr>
          <t xml:space="preserve">, </t>
        </r>
        <r>
          <rPr>
            <b/>
            <sz val="9"/>
            <color rgb="FF000000"/>
            <rFont val="돋움"/>
            <family val="3"/>
            <charset val="129"/>
          </rPr>
          <t>일반재산의</t>
        </r>
        <r>
          <rPr>
            <b/>
            <sz val="9"/>
            <color rgb="FF000000"/>
            <rFont val="Tahoma"/>
            <family val="2"/>
          </rPr>
          <t xml:space="preserve"> </t>
        </r>
        <r>
          <rPr>
            <b/>
            <sz val="9"/>
            <color rgb="FF000000"/>
            <rFont val="돋움"/>
            <family val="3"/>
            <charset val="129"/>
          </rPr>
          <t>코드가</t>
        </r>
        <r>
          <rPr>
            <b/>
            <sz val="9"/>
            <color rgb="FF000000"/>
            <rFont val="Tahoma"/>
            <family val="2"/>
          </rPr>
          <t xml:space="preserve"> </t>
        </r>
        <r>
          <rPr>
            <b/>
            <sz val="9"/>
            <color rgb="FF000000"/>
            <rFont val="돋움"/>
            <family val="3"/>
            <charset val="129"/>
          </rPr>
          <t>맞는지</t>
        </r>
        <r>
          <rPr>
            <b/>
            <sz val="9"/>
            <color rgb="FF000000"/>
            <rFont val="Tahoma"/>
            <family val="2"/>
          </rPr>
          <t xml:space="preserve"> </t>
        </r>
        <r>
          <rPr>
            <b/>
            <sz val="9"/>
            <color rgb="FF000000"/>
            <rFont val="돋움"/>
            <family val="3"/>
            <charset val="129"/>
          </rPr>
          <t xml:space="preserve">검증
</t>
        </r>
        <r>
          <rPr>
            <b/>
            <sz val="9"/>
            <color rgb="FF000000"/>
            <rFont val="Tahoma"/>
            <family val="2"/>
          </rPr>
          <t>=</t>
        </r>
        <r>
          <rPr>
            <b/>
            <sz val="9"/>
            <color rgb="FF000000"/>
            <rFont val="돋움"/>
            <family val="3"/>
            <charset val="129"/>
          </rPr>
          <t>행정이면</t>
        </r>
        <r>
          <rPr>
            <b/>
            <sz val="9"/>
            <color rgb="FF000000"/>
            <rFont val="Tahoma"/>
            <family val="2"/>
          </rPr>
          <t xml:space="preserve"> A,
  </t>
        </r>
        <r>
          <rPr>
            <b/>
            <sz val="9"/>
            <color rgb="FF000000"/>
            <rFont val="돋움"/>
            <family val="3"/>
            <charset val="129"/>
          </rPr>
          <t>일반이면</t>
        </r>
        <r>
          <rPr>
            <b/>
            <sz val="9"/>
            <color rgb="FF000000"/>
            <rFont val="Tahoma"/>
            <family val="2"/>
          </rPr>
          <t xml:space="preserve"> G
</t>
        </r>
      </text>
    </comment>
  </commentList>
</comments>
</file>

<file path=xl/sharedStrings.xml><?xml version="1.0" encoding="utf-8"?>
<sst xmlns="http://schemas.openxmlformats.org/spreadsheetml/2006/main" count="297" uniqueCount="85">
  <si>
    <t>유휴사유 상세설명</t>
  </si>
  <si>
    <t>대부 예정 재산</t>
  </si>
  <si>
    <t>재산구분(행정/일반)</t>
  </si>
  <si>
    <t>행정재산</t>
  </si>
  <si>
    <t>유휴사유 분류</t>
  </si>
  <si>
    <t>무단점유 재산</t>
  </si>
  <si>
    <t>유휴사유명</t>
  </si>
  <si>
    <t>오류 검증</t>
  </si>
  <si>
    <t>용도폐지 대상</t>
  </si>
  <si>
    <t>담당자연락처</t>
  </si>
  <si>
    <t>재산관리관</t>
  </si>
  <si>
    <t>일반재산</t>
  </si>
  <si>
    <t>유휴사유코드</t>
  </si>
  <si>
    <t>사용허가 가능 재산(공실 등)</t>
  </si>
  <si>
    <t>대부계약 만료 후 미대부 상태</t>
  </si>
  <si>
    <t>G01</t>
  </si>
  <si>
    <t>G</t>
  </si>
  <si>
    <t>G03</t>
  </si>
  <si>
    <t>G02</t>
  </si>
  <si>
    <t>A02</t>
  </si>
  <si>
    <t>G04</t>
  </si>
  <si>
    <t>지자체</t>
  </si>
  <si>
    <t>A01</t>
  </si>
  <si>
    <t>A</t>
  </si>
  <si>
    <t>연번</t>
  </si>
  <si>
    <t>코드</t>
  </si>
  <si>
    <t>대</t>
  </si>
  <si>
    <t>구분</t>
  </si>
  <si>
    <t>사용허가·대부 불가 사유</t>
  </si>
  <si>
    <t>누락재산 중 미활용 상태</t>
  </si>
  <si>
    <t>활용계획(예: 대부, 매각, 용도폐지 등)</t>
  </si>
  <si>
    <t>우편번호</t>
    <phoneticPr fontId="6" type="noConversion"/>
  </si>
  <si>
    <t>소재지(지번)</t>
    <phoneticPr fontId="6" type="noConversion"/>
  </si>
  <si>
    <t>소재지(도로명)</t>
    <phoneticPr fontId="6" type="noConversion"/>
  </si>
  <si>
    <t>토지/건물</t>
    <phoneticPr fontId="6" type="noConversion"/>
  </si>
  <si>
    <t>(공부상)지목</t>
    <phoneticPr fontId="6" type="noConversion"/>
  </si>
  <si>
    <t>실지목</t>
    <phoneticPr fontId="6" type="noConversion"/>
  </si>
  <si>
    <t>전</t>
  </si>
  <si>
    <t>답</t>
  </si>
  <si>
    <t>(공부상)면적(㎡)</t>
    <phoneticPr fontId="6" type="noConversion"/>
  </si>
  <si>
    <t>실면적(㎡)</t>
    <phoneticPr fontId="6" type="noConversion"/>
  </si>
  <si>
    <t>토지</t>
    <phoneticPr fontId="6" type="noConversion"/>
  </si>
  <si>
    <t>건물구분</t>
    <phoneticPr fontId="6" type="noConversion"/>
  </si>
  <si>
    <t>건물용도</t>
    <phoneticPr fontId="6" type="noConversion"/>
  </si>
  <si>
    <t>연면적</t>
    <phoneticPr fontId="6" type="noConversion"/>
  </si>
  <si>
    <t>건물</t>
    <phoneticPr fontId="6" type="noConversion"/>
  </si>
  <si>
    <t>공개여부</t>
    <phoneticPr fontId="6" type="noConversion"/>
  </si>
  <si>
    <t>행정재산</t>
    <phoneticPr fontId="6" type="noConversion"/>
  </si>
  <si>
    <t>사용허가가능여부</t>
    <phoneticPr fontId="6" type="noConversion"/>
  </si>
  <si>
    <t>x</t>
    <phoneticPr fontId="6" type="noConversion"/>
  </si>
  <si>
    <t>일반재신</t>
    <phoneticPr fontId="6" type="noConversion"/>
  </si>
  <si>
    <t>대부/매각선택</t>
    <phoneticPr fontId="6" type="noConversion"/>
  </si>
  <si>
    <t>G05</t>
  </si>
  <si>
    <t>단순 미활용</t>
  </si>
  <si>
    <t>단순미활용</t>
    <phoneticPr fontId="6" type="noConversion"/>
  </si>
  <si>
    <t xml:space="preserve">가대동 499-2 </t>
  </si>
  <si>
    <t xml:space="preserve">신천동 426-1 </t>
  </si>
  <si>
    <t xml:space="preserve">신천동 453-2 </t>
  </si>
  <si>
    <t xml:space="preserve">신천동 457-5 </t>
  </si>
  <si>
    <t xml:space="preserve">중산동 651-6 </t>
  </si>
  <si>
    <t xml:space="preserve">상안동 844-7 </t>
  </si>
  <si>
    <t xml:space="preserve">달천동 11-37 </t>
  </si>
  <si>
    <t xml:space="preserve">달천동 110 </t>
  </si>
  <si>
    <t xml:space="preserve">달천동 584-1 </t>
  </si>
  <si>
    <t xml:space="preserve">달천동 590 </t>
  </si>
  <si>
    <t xml:space="preserve">시례동 66-0 </t>
  </si>
  <si>
    <t xml:space="preserve">시례동 554-2 </t>
  </si>
  <si>
    <t xml:space="preserve">정자동 376-1 </t>
  </si>
  <si>
    <t xml:space="preserve">정자동 434-1 </t>
  </si>
  <si>
    <t xml:space="preserve">정자동 637-13 </t>
  </si>
  <si>
    <t xml:space="preserve">진장동 761-9 </t>
  </si>
  <si>
    <t xml:space="preserve">양정동 540-19 </t>
  </si>
  <si>
    <t xml:space="preserve">양정동 550-6 </t>
  </si>
  <si>
    <t xml:space="preserve">화봉동 635-2 </t>
  </si>
  <si>
    <t xml:space="preserve">화봉동 639-4 </t>
  </si>
  <si>
    <t xml:space="preserve">염포동 75-1 </t>
  </si>
  <si>
    <t>회계과</t>
    <phoneticPr fontId="6" type="noConversion"/>
  </si>
  <si>
    <t>공개</t>
    <phoneticPr fontId="6" type="noConversion"/>
  </si>
  <si>
    <t>울산 북구</t>
    <phoneticPr fontId="6" type="noConversion"/>
  </si>
  <si>
    <t>유휴 공유재산 리스트 지자체 누리집 공개 서식</t>
    <phoneticPr fontId="6" type="noConversion"/>
  </si>
  <si>
    <t>대부대상</t>
    <phoneticPr fontId="6" type="noConversion"/>
  </si>
  <si>
    <t xml:space="preserve">가대동 163-1 </t>
    <phoneticPr fontId="6" type="noConversion"/>
  </si>
  <si>
    <t>산업로 1417</t>
    <phoneticPr fontId="6" type="noConversion"/>
  </si>
  <si>
    <t>정자2길 10</t>
    <phoneticPr fontId="6" type="noConversion"/>
  </si>
  <si>
    <t>052-241-7312</t>
    <phoneticPr fontId="6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</si>
</sst>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5" x14ac:knownFonts="1">
    <font>
      <sz val="11"/>
      <color rgb="FF000000"/>
      <name val="맑은 고딕"/>
    </font>
    <font>
      <b/>
      <sz val="11"/>
      <color rgb="FF000000"/>
      <name val="맑은 고딕"/>
      <family val="3"/>
      <charset val="129"/>
    </font>
    <font>
      <b/>
      <sz val="14"/>
      <color rgb="FF000000"/>
      <name val="맑은 고딕"/>
      <family val="3"/>
      <charset val="129"/>
    </font>
    <font>
      <b/>
      <sz val="9"/>
      <color rgb="FF000000"/>
      <name val="돋움"/>
      <family val="3"/>
      <charset val="129"/>
    </font>
    <font>
      <b/>
      <sz val="9"/>
      <color rgb="FF000000"/>
      <name val="Tahoma"/>
      <family val="2"/>
    </font>
    <font>
      <b/>
      <sz val="9"/>
      <color rgb="FF000000"/>
      <name val="맑은 고딕"/>
      <family val="3"/>
      <charset val="129"/>
    </font>
    <font>
      <sz val="8"/>
      <name val="돋움"/>
      <family val="3"/>
      <charset val="129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  <font>
      <i/>
      <sz val="11"/>
      <color rgb="FF00B0F0"/>
      <name val="맑은 고딕"/>
      <family val="3"/>
      <charset val="129"/>
      <scheme val="minor"/>
    </font>
    <font>
      <sz val="11"/>
      <color rgb="FF000000"/>
      <name val="맑은 고딕"/>
      <family val="3"/>
      <charset val="129"/>
    </font>
    <font>
      <sz val="10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DBEEF3"/>
        <bgColor indexed="64"/>
      </patternFill>
    </fill>
    <fill>
      <patternFill patternType="solid">
        <fgColor theme="0" tint="-0.14996795556505021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</borders>
  <cellStyleXfs count="3">
    <xf numFmtId="0" fontId="0" fillId="0" borderId="0">
      <alignment vertical="center"/>
    </xf>
    <xf numFmtId="0" fontId="1" fillId="2" borderId="6" xfId="0" applyFont="1" applyFill="1" applyBorder="1" applyAlignment="1">
      <alignment horizontal="center" vertical="top"/>
    </xf>
    <xf numFmtId="0" fontId="1" fillId="2" borderId="5" xfId="0" applyFont="1" applyFill="1" applyBorder="1" applyAlignment="1">
      <alignment horizontal="center" vertical="top"/>
    </xf>
  </cellStyleXfs>
  <cellXfs count="56">
    <xf numFmtId="0" fontId="0" fillId="0" borderId="0" xfId="0" applyAlignment="1"/>
    <xf numFmtId="0" fontId="0" fillId="0" borderId="1" xfId="2" applyFont="1" applyFill="1" applyBorder="1" applyAlignment="1"/>
    <xf numFmtId="0" fontId="1" fillId="2" borderId="1" xfId="0" applyFont="1" applyFill="1" applyBorder="1" applyAlignment="1">
      <alignment horizontal="center" vertical="top"/>
    </xf>
    <xf numFmtId="0" fontId="0" fillId="0" borderId="1" xfId="2" applyFont="1" applyFill="1" applyBorder="1" applyAlignment="1">
      <alignment horizontal="center"/>
    </xf>
    <xf numFmtId="0" fontId="0" fillId="0" borderId="0" xfId="0" applyFont="1" applyAlignment="1"/>
    <xf numFmtId="0" fontId="1" fillId="0" borderId="1" xfId="0" applyFont="1" applyFill="1" applyBorder="1" applyAlignment="1">
      <alignment vertical="top"/>
    </xf>
    <xf numFmtId="0" fontId="1" fillId="0" borderId="1" xfId="0" applyFont="1" applyFill="1" applyBorder="1" applyAlignment="1">
      <alignment horizontal="center" vertical="top"/>
    </xf>
    <xf numFmtId="0" fontId="0" fillId="0" borderId="1" xfId="2" applyFont="1" applyFill="1" applyBorder="1" applyAlignment="1">
      <alignment horizontal="center"/>
    </xf>
    <xf numFmtId="0" fontId="0" fillId="0" borderId="1" xfId="2" applyFont="1" applyFill="1" applyBorder="1" applyAlignment="1"/>
    <xf numFmtId="0" fontId="0" fillId="0" borderId="1" xfId="2" applyFont="1" applyFill="1" applyBorder="1" applyAlignment="1"/>
    <xf numFmtId="0" fontId="0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justify" vertical="center" wrapText="1"/>
    </xf>
    <xf numFmtId="0" fontId="0" fillId="3" borderId="1" xfId="0" applyFont="1" applyFill="1" applyBorder="1" applyAlignment="1">
      <alignment horizontal="center"/>
    </xf>
    <xf numFmtId="0" fontId="0" fillId="0" borderId="0" xfId="0" applyAlignment="1">
      <alignment horizontal="center"/>
    </xf>
    <xf numFmtId="0" fontId="1" fillId="2" borderId="2" xfId="0" applyFont="1" applyFill="1" applyBorder="1" applyAlignment="1">
      <alignment horizontal="center" vertical="top"/>
    </xf>
    <xf numFmtId="0" fontId="1" fillId="0" borderId="2" xfId="0" applyFont="1" applyFill="1" applyBorder="1" applyAlignment="1">
      <alignment horizontal="center" vertical="top"/>
    </xf>
    <xf numFmtId="0" fontId="0" fillId="0" borderId="2" xfId="2" applyFont="1" applyFill="1" applyBorder="1" applyAlignment="1"/>
    <xf numFmtId="0" fontId="0" fillId="0" borderId="0" xfId="0" applyBorder="1" applyAlignment="1"/>
    <xf numFmtId="0" fontId="0" fillId="0" borderId="0" xfId="0" applyFont="1" applyFill="1" applyBorder="1" applyAlignment="1"/>
    <xf numFmtId="0" fontId="0" fillId="3" borderId="1" xfId="2" applyFont="1" applyFill="1" applyBorder="1" applyAlignment="1">
      <alignment horizontal="center"/>
    </xf>
    <xf numFmtId="0" fontId="0" fillId="3" borderId="1" xfId="2" applyFont="1" applyFill="1" applyBorder="1" applyAlignment="1"/>
    <xf numFmtId="0" fontId="0" fillId="4" borderId="1" xfId="2" applyFont="1" applyFill="1" applyBorder="1" applyAlignment="1">
      <alignment horizontal="center"/>
    </xf>
    <xf numFmtId="0" fontId="0" fillId="4" borderId="1" xfId="2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 vertical="top"/>
    </xf>
    <xf numFmtId="0" fontId="1" fillId="5" borderId="1" xfId="0" applyFont="1" applyFill="1" applyBorder="1" applyAlignment="1">
      <alignment horizontal="center" vertical="top"/>
    </xf>
    <xf numFmtId="0" fontId="10" fillId="0" borderId="1" xfId="0" applyFont="1" applyBorder="1" applyAlignment="1">
      <alignment horizontal="center" vertical="center"/>
    </xf>
    <xf numFmtId="0" fontId="1" fillId="3" borderId="3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1" fillId="5" borderId="0" xfId="1" applyFont="1" applyFill="1" applyBorder="1" applyAlignment="1"/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justify" vertical="center" wrapText="1"/>
    </xf>
    <xf numFmtId="0" fontId="11" fillId="3" borderId="1" xfId="2" applyFont="1" applyFill="1" applyBorder="1" applyAlignment="1"/>
    <xf numFmtId="0" fontId="1" fillId="2" borderId="7" xfId="0" applyFont="1" applyFill="1" applyBorder="1" applyAlignment="1">
      <alignment horizontal="center" vertical="top"/>
    </xf>
    <xf numFmtId="0" fontId="1" fillId="3" borderId="3" xfId="0" applyFont="1" applyFill="1" applyBorder="1" applyAlignment="1">
      <alignment horizontal="center" vertical="center"/>
    </xf>
    <xf numFmtId="0" fontId="1" fillId="3" borderId="4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top"/>
    </xf>
    <xf numFmtId="0" fontId="0" fillId="0" borderId="1" xfId="2" applyFont="1" applyFill="1" applyBorder="1" applyAlignment="1"/>
    <xf numFmtId="0" fontId="1" fillId="5" borderId="5" xfId="2" applyFont="1" applyFill="1" applyBorder="1" applyAlignment="1">
      <alignment horizontal="center" vertical="center"/>
    </xf>
    <xf numFmtId="0" fontId="0" fillId="5" borderId="6" xfId="2" applyFont="1" applyFill="1" applyBorder="1" applyAlignment="1">
      <alignment horizontal="center" vertical="center"/>
    </xf>
    <xf numFmtId="0" fontId="0" fillId="5" borderId="7" xfId="2" applyFont="1" applyFill="1" applyBorder="1" applyAlignment="1">
      <alignment horizontal="center" vertical="center"/>
    </xf>
    <xf numFmtId="0" fontId="1" fillId="3" borderId="5" xfId="2" applyFont="1" applyFill="1" applyBorder="1" applyAlignment="1">
      <alignment horizontal="center" vertical="center"/>
    </xf>
    <xf numFmtId="0" fontId="0" fillId="3" borderId="6" xfId="2" applyFont="1" applyFill="1" applyBorder="1" applyAlignment="1">
      <alignment horizontal="center" vertical="center"/>
    </xf>
    <xf numFmtId="0" fontId="0" fillId="3" borderId="7" xfId="2" applyFont="1" applyFill="1" applyBorder="1" applyAlignment="1">
      <alignment horizontal="center" vertical="center"/>
    </xf>
    <xf numFmtId="0" fontId="1" fillId="5" borderId="3" xfId="2" applyFont="1" applyFill="1" applyBorder="1" applyAlignment="1">
      <alignment horizontal="center" vertical="center"/>
    </xf>
    <xf numFmtId="0" fontId="0" fillId="5" borderId="4" xfId="2" applyFont="1" applyFill="1" applyBorder="1" applyAlignment="1">
      <alignment horizontal="center" vertical="center"/>
    </xf>
    <xf numFmtId="0" fontId="12" fillId="0" borderId="8" xfId="0" applyFont="1" applyBorder="1" applyAlignment="1">
      <alignment horizontal="center" vertical="center" wrapText="1"/>
    </xf>
    <xf numFmtId="0" fontId="12" fillId="0" borderId="9" xfId="0" applyFont="1" applyBorder="1" applyAlignment="1">
      <alignment horizontal="center" vertical="center" wrapText="1"/>
    </xf>
    <xf numFmtId="0" fontId="12" fillId="0" borderId="10" xfId="0" applyFont="1" applyBorder="1" applyAlignment="1">
      <alignment horizontal="center" vertical="center" wrapText="1"/>
    </xf>
    <xf numFmtId="0" fontId="12" fillId="0" borderId="11" xfId="0" applyFont="1" applyBorder="1" applyAlignment="1">
      <alignment horizontal="center" vertical="center" wrapText="1"/>
    </xf>
    <xf numFmtId="0" fontId="1" fillId="0" borderId="1" xfId="2" applyFont="1" applyFill="1" applyBorder="1" applyAlignment="1">
      <alignment horizontal="center"/>
    </xf>
    <xf numFmtId="49" fontId="13" fillId="0" borderId="1" xfId="0" applyNumberFormat="1" applyFont="1" applyBorder="1" applyAlignment="1">
      <alignment horizontal="center" vertical="center"/>
    </xf>
    <xf numFmtId="0" fontId="11" fillId="0" borderId="1" xfId="2" applyFont="1" applyFill="1" applyBorder="1" applyAlignment="1"/>
    <xf numFmtId="0" fontId="13" fillId="0" borderId="1" xfId="0" applyFont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top"/>
    </xf>
    <xf numFmtId="0" fontId="14" fillId="0" borderId="1" xfId="0" applyFont="1" applyBorder="1" applyAlignment="1">
      <alignment horizontal="center" vertical="center"/>
    </xf>
    <xf numFmtId="0" fontId="11" fillId="0" borderId="0" xfId="0" applyFont="1" applyAlignment="1"/>
  </cellXfs>
  <cellStyles count="1">
    <cellStyle name="표준" xfId="0" builtinId="0"/>
  </cellStyles>
  <dxfs count="14">
    <dxf>
      <fill>
        <patternFill patternType="solid">
          <fgColor rgb="FF6182D6"/>
          <bgColor rgb="FF6182D6"/>
        </patternFill>
      </fill>
    </dxf>
    <dxf>
      <fill>
        <patternFill patternType="solid">
          <fgColor rgb="FF94A5DF"/>
          <bgColor rgb="FF94A5DF"/>
        </patternFill>
      </fill>
      <border>
        <top style="thin">
          <color rgb="FF6182D6"/>
        </top>
        <bottom style="thin">
          <color rgb="FF6182D6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6182D6"/>
        </top>
      </border>
    </dxf>
    <dxf>
      <font>
        <b/>
      </font>
      <border>
        <bottom style="medium">
          <color rgb="FF6182D6"/>
        </bottom>
      </border>
    </dxf>
    <dxf>
      <font>
        <color rgb="FF000000"/>
      </font>
      <border>
        <left/>
        <right/>
        <top style="medium">
          <color rgb="FF6182D6"/>
        </top>
        <bottom style="medium">
          <color rgb="FF6182D6"/>
        </bottom>
        <vertical/>
        <horizontal/>
      </border>
    </dxf>
    <dxf>
      <fill>
        <patternFill patternType="solid">
          <fgColor rgb="FFAEBFEA"/>
          <bgColor rgb="FFAEBFEA"/>
        </patternFill>
      </fill>
    </dxf>
    <dxf>
      <fill>
        <patternFill patternType="solid">
          <fgColor rgb="FFAEBFEA"/>
          <bgColor rgb="FFAEBFEA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</dxf>
    <dxf>
      <font>
        <b/>
        <color rgb="FFFFFFFF"/>
      </font>
      <fill>
        <patternFill patternType="solid">
          <fgColor rgb="FF6182D6"/>
          <bgColor rgb="FF6182D6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6182D6"/>
          <bgColor rgb="FF6182D6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7DFF4"/>
          <bgColor rgb="FFD7DFF4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9" defaultPivotStyle="PivotStyleLight16">
    <tableStyle name="Normal Style 1 - Accent 1" pivot="0" count="7" xr9:uid="{00000000-0011-0000-FFFF-FFFF00000000}">
      <tableStyleElement type="wholeTable" dxfId="13"/>
      <tableStyleElement type="headerRow" dxfId="12"/>
      <tableStyleElement type="totalRow" dxfId="11"/>
      <tableStyleElement type="firstColumn" dxfId="10"/>
      <tableStyleElement type="lastColumn" dxfId="9"/>
      <tableStyleElement type="firstRowStripe" dxfId="8"/>
      <tableStyleElement type="firstColumnStripe" dxfId="7"/>
    </tableStyle>
    <tableStyle name="Light Style 1 - Accent 1" table="0" count="7" xr9:uid="{00000000-0011-0000-FFFF-FFFF01000000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AD31"/>
  <sheetViews>
    <sheetView tabSelected="1" zoomScale="85" zoomScaleNormal="85" zoomScaleSheetLayoutView="85" workbookViewId="0">
      <pane xSplit="2" ySplit="5" topLeftCell="C6" activePane="bottomRight" state="frozen"/>
      <selection pane="topRight"/>
      <selection pane="bottomLeft"/>
      <selection pane="bottomRight" activeCell="N17" sqref="N17"/>
    </sheetView>
  </sheetViews>
  <sheetFormatPr defaultColWidth="9" defaultRowHeight="16.5" x14ac:dyDescent="0.3"/>
  <cols>
    <col min="1" max="1" width="4.75" bestFit="1" customWidth="1"/>
    <col min="2" max="2" width="11.125" bestFit="1" customWidth="1"/>
    <col min="3" max="3" width="11.125" customWidth="1"/>
    <col min="4" max="4" width="29.625" bestFit="1" customWidth="1"/>
    <col min="5" max="5" width="15.125" customWidth="1"/>
    <col min="6" max="7" width="11.5" customWidth="1"/>
    <col min="8" max="8" width="0" hidden="1" customWidth="1"/>
    <col min="9" max="9" width="16.125" bestFit="1" customWidth="1"/>
    <col min="10" max="13" width="10.375" hidden="1" customWidth="1"/>
    <col min="14" max="14" width="10.375" customWidth="1"/>
    <col min="15" max="15" width="19.75" bestFit="1" customWidth="1"/>
    <col min="16" max="16" width="12.5" customWidth="1"/>
    <col min="17" max="17" width="17.5" bestFit="1" customWidth="1"/>
    <col min="18" max="18" width="12.5" customWidth="1"/>
    <col min="19" max="19" width="21.75" customWidth="1"/>
    <col min="20" max="20" width="9" style="13"/>
    <col min="21" max="21" width="27" bestFit="1" customWidth="1"/>
    <col min="22" max="22" width="44.125" hidden="1" customWidth="1"/>
    <col min="23" max="23" width="32.875" bestFit="1" customWidth="1"/>
    <col min="24" max="24" width="4.25" customWidth="1"/>
    <col min="25" max="26" width="5.875" hidden="1" customWidth="1"/>
    <col min="27" max="27" width="12.25" customWidth="1"/>
    <col min="29" max="29" width="12.625" bestFit="1" customWidth="1"/>
  </cols>
  <sheetData>
    <row r="1" spans="1:29" ht="70.5" customHeight="1" x14ac:dyDescent="0.3">
      <c r="A1" s="53" t="s">
        <v>79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32"/>
    </row>
    <row r="2" spans="1:29" ht="27" customHeight="1" x14ac:dyDescent="0.3">
      <c r="A2" s="35" t="s">
        <v>24</v>
      </c>
      <c r="B2" s="35" t="s">
        <v>21</v>
      </c>
      <c r="C2" s="33" t="s">
        <v>31</v>
      </c>
      <c r="D2" s="35" t="s">
        <v>32</v>
      </c>
      <c r="E2" s="33" t="s">
        <v>33</v>
      </c>
      <c r="F2" s="33" t="s">
        <v>34</v>
      </c>
      <c r="G2" s="37" t="s">
        <v>41</v>
      </c>
      <c r="H2" s="38"/>
      <c r="I2" s="38"/>
      <c r="J2" s="39"/>
      <c r="K2" s="40" t="s">
        <v>45</v>
      </c>
      <c r="L2" s="41"/>
      <c r="M2" s="42"/>
      <c r="N2" s="43" t="s">
        <v>46</v>
      </c>
      <c r="O2" s="35" t="s">
        <v>2</v>
      </c>
      <c r="P2" s="35" t="s">
        <v>10</v>
      </c>
      <c r="Q2" s="26" t="s">
        <v>47</v>
      </c>
      <c r="R2" s="26" t="s">
        <v>50</v>
      </c>
      <c r="S2" s="35" t="s">
        <v>28</v>
      </c>
      <c r="T2" s="35" t="s">
        <v>12</v>
      </c>
      <c r="U2" s="35" t="s">
        <v>6</v>
      </c>
      <c r="V2" s="35" t="s">
        <v>0</v>
      </c>
      <c r="W2" s="35" t="s">
        <v>30</v>
      </c>
      <c r="X2" s="16"/>
      <c r="Y2" s="9"/>
      <c r="Z2" s="9"/>
      <c r="AA2" s="35" t="s">
        <v>7</v>
      </c>
    </row>
    <row r="3" spans="1:29" ht="20.100000000000001" customHeight="1" x14ac:dyDescent="0.3">
      <c r="A3" s="36"/>
      <c r="B3" s="36"/>
      <c r="C3" s="34"/>
      <c r="D3" s="36"/>
      <c r="E3" s="34"/>
      <c r="F3" s="34"/>
      <c r="G3" s="24" t="s">
        <v>35</v>
      </c>
      <c r="H3" s="23" t="s">
        <v>36</v>
      </c>
      <c r="I3" s="2" t="s">
        <v>39</v>
      </c>
      <c r="J3" s="23" t="s">
        <v>40</v>
      </c>
      <c r="K3" s="23" t="s">
        <v>42</v>
      </c>
      <c r="L3" s="23" t="s">
        <v>43</v>
      </c>
      <c r="M3" s="23" t="s">
        <v>44</v>
      </c>
      <c r="N3" s="44"/>
      <c r="O3" s="36"/>
      <c r="P3" s="36"/>
      <c r="Q3" s="27" t="s">
        <v>48</v>
      </c>
      <c r="R3" s="27" t="s">
        <v>51</v>
      </c>
      <c r="S3" s="36"/>
      <c r="T3" s="36"/>
      <c r="U3" s="36"/>
      <c r="V3" s="36"/>
      <c r="W3" s="36"/>
      <c r="X3" s="14"/>
      <c r="Y3" s="2"/>
      <c r="Z3" s="2"/>
      <c r="AA3" s="36"/>
      <c r="AC3" s="28" t="s">
        <v>9</v>
      </c>
    </row>
    <row r="4" spans="1:29" ht="20.100000000000001" customHeight="1" x14ac:dyDescent="0.3">
      <c r="A4" s="5"/>
      <c r="B4" s="6"/>
      <c r="C4" s="6"/>
      <c r="D4" s="6">
        <f>SUBTOTAL(3,D6:D27)</f>
        <v>22</v>
      </c>
      <c r="E4" s="6"/>
      <c r="F4" s="6"/>
      <c r="G4" s="6"/>
      <c r="H4" s="6"/>
      <c r="I4" s="6">
        <f>SUBTOTAL(9,I6:I27)</f>
        <v>3499.7</v>
      </c>
      <c r="J4" s="6"/>
      <c r="K4" s="6"/>
      <c r="L4" s="6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15"/>
      <c r="Y4" s="6"/>
      <c r="Z4" s="6"/>
      <c r="AA4" s="6"/>
      <c r="AC4" s="55" t="s">
        <v>84</v>
      </c>
    </row>
    <row r="5" spans="1:29" ht="12.75" customHeight="1" x14ac:dyDescent="0.3">
      <c r="A5" s="5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  <c r="V5" s="6"/>
      <c r="W5" s="6"/>
      <c r="X5" s="15"/>
      <c r="Y5" s="6"/>
      <c r="Z5" s="6"/>
      <c r="AA5" s="6"/>
    </row>
    <row r="6" spans="1:29" ht="20.100000000000001" customHeight="1" x14ac:dyDescent="0.3">
      <c r="A6" s="3">
        <v>1</v>
      </c>
      <c r="B6" s="52" t="s">
        <v>78</v>
      </c>
      <c r="C6" s="9">
        <v>44211</v>
      </c>
      <c r="D6" s="45" t="s">
        <v>81</v>
      </c>
      <c r="E6" s="51" t="s">
        <v>82</v>
      </c>
      <c r="F6" s="50" t="s">
        <v>41</v>
      </c>
      <c r="G6" s="47" t="s">
        <v>38</v>
      </c>
      <c r="H6" s="25"/>
      <c r="I6" s="47">
        <v>92</v>
      </c>
      <c r="J6" s="9"/>
      <c r="K6" s="9"/>
      <c r="L6" s="9"/>
      <c r="M6" s="9"/>
      <c r="N6" s="51" t="s">
        <v>77</v>
      </c>
      <c r="O6" s="9" t="s">
        <v>11</v>
      </c>
      <c r="P6" s="49" t="s">
        <v>76</v>
      </c>
      <c r="Q6" s="54" t="s">
        <v>49</v>
      </c>
      <c r="R6" s="52" t="s">
        <v>80</v>
      </c>
      <c r="S6" s="1"/>
      <c r="T6" s="21" t="s">
        <v>52</v>
      </c>
      <c r="U6" s="31" t="s">
        <v>54</v>
      </c>
      <c r="V6" s="25"/>
      <c r="W6" s="25"/>
      <c r="X6" s="16"/>
      <c r="Y6" s="19" t="str">
        <f>VLOOKUP(O6,코드!$E$3:$F$5,2)</f>
        <v>G</v>
      </c>
      <c r="Z6" s="19" t="str">
        <f>LEFT(T6,1)</f>
        <v>G</v>
      </c>
      <c r="AA6" s="20" t="b">
        <f>EXACT(Y6,Z6)</f>
        <v>1</v>
      </c>
    </row>
    <row r="7" spans="1:29" ht="20.100000000000001" customHeight="1" x14ac:dyDescent="0.3">
      <c r="A7" s="7">
        <v>2</v>
      </c>
      <c r="B7" s="52" t="s">
        <v>78</v>
      </c>
      <c r="C7" s="9">
        <v>44211</v>
      </c>
      <c r="D7" s="45" t="s">
        <v>55</v>
      </c>
      <c r="E7" s="9"/>
      <c r="F7" s="50" t="s">
        <v>41</v>
      </c>
      <c r="G7" s="47" t="s">
        <v>38</v>
      </c>
      <c r="H7" s="25"/>
      <c r="I7" s="47">
        <v>28</v>
      </c>
      <c r="J7" s="9"/>
      <c r="K7" s="9"/>
      <c r="L7" s="9"/>
      <c r="M7" s="9"/>
      <c r="N7" s="51" t="s">
        <v>77</v>
      </c>
      <c r="O7" s="9" t="s">
        <v>11</v>
      </c>
      <c r="P7" s="49" t="s">
        <v>76</v>
      </c>
      <c r="Q7" s="54" t="s">
        <v>49</v>
      </c>
      <c r="R7" s="52" t="s">
        <v>80</v>
      </c>
      <c r="S7" s="25"/>
      <c r="T7" s="22" t="s">
        <v>52</v>
      </c>
      <c r="U7" s="31" t="s">
        <v>54</v>
      </c>
      <c r="V7" s="25"/>
      <c r="W7" s="25"/>
      <c r="X7" s="16"/>
      <c r="Y7" s="19" t="str">
        <f>VLOOKUP(O7,코드!$E$3:$F$5,2)</f>
        <v>G</v>
      </c>
      <c r="Z7" s="19" t="str">
        <f t="shared" ref="Z7:Z10" si="0">LEFT(T7,1)</f>
        <v>G</v>
      </c>
      <c r="AA7" s="20" t="b">
        <f t="shared" ref="AA7:AA10" si="1">EXACT(Y7,Z7)</f>
        <v>1</v>
      </c>
    </row>
    <row r="8" spans="1:29" ht="20.100000000000001" customHeight="1" x14ac:dyDescent="0.3">
      <c r="A8" s="7">
        <v>3</v>
      </c>
      <c r="B8" s="52" t="s">
        <v>78</v>
      </c>
      <c r="C8" s="9">
        <v>44221</v>
      </c>
      <c r="D8" s="45" t="s">
        <v>56</v>
      </c>
      <c r="E8" s="9"/>
      <c r="F8" s="50" t="s">
        <v>41</v>
      </c>
      <c r="G8" s="47" t="s">
        <v>38</v>
      </c>
      <c r="H8" s="25"/>
      <c r="I8" s="47">
        <v>123</v>
      </c>
      <c r="J8" s="9"/>
      <c r="K8" s="9"/>
      <c r="L8" s="9"/>
      <c r="M8" s="9"/>
      <c r="N8" s="51" t="s">
        <v>77</v>
      </c>
      <c r="O8" s="9" t="s">
        <v>11</v>
      </c>
      <c r="P8" s="49" t="s">
        <v>76</v>
      </c>
      <c r="Q8" s="54" t="s">
        <v>49</v>
      </c>
      <c r="R8" s="52" t="s">
        <v>80</v>
      </c>
      <c r="S8" s="8"/>
      <c r="T8" s="22" t="s">
        <v>52</v>
      </c>
      <c r="U8" s="31" t="s">
        <v>54</v>
      </c>
      <c r="V8" s="25"/>
      <c r="W8" s="25"/>
      <c r="X8" s="16"/>
      <c r="Y8" s="19" t="str">
        <f>VLOOKUP(O8,코드!$E$3:$F$5,2)</f>
        <v>G</v>
      </c>
      <c r="Z8" s="19" t="str">
        <f t="shared" si="0"/>
        <v>G</v>
      </c>
      <c r="AA8" s="20" t="b">
        <f t="shared" si="1"/>
        <v>1</v>
      </c>
    </row>
    <row r="9" spans="1:29" ht="20.100000000000001" customHeight="1" x14ac:dyDescent="0.3">
      <c r="A9" s="7">
        <v>4</v>
      </c>
      <c r="B9" s="52" t="s">
        <v>78</v>
      </c>
      <c r="C9" s="9">
        <v>44221</v>
      </c>
      <c r="D9" s="45" t="s">
        <v>57</v>
      </c>
      <c r="E9" s="9"/>
      <c r="F9" s="50" t="s">
        <v>41</v>
      </c>
      <c r="G9" s="47" t="s">
        <v>38</v>
      </c>
      <c r="H9" s="25"/>
      <c r="I9" s="47">
        <v>14</v>
      </c>
      <c r="J9" s="9"/>
      <c r="K9" s="9"/>
      <c r="L9" s="9"/>
      <c r="M9" s="9"/>
      <c r="N9" s="51" t="s">
        <v>77</v>
      </c>
      <c r="O9" s="9" t="s">
        <v>11</v>
      </c>
      <c r="P9" s="49" t="s">
        <v>76</v>
      </c>
      <c r="Q9" s="54" t="s">
        <v>49</v>
      </c>
      <c r="R9" s="52" t="s">
        <v>80</v>
      </c>
      <c r="S9" s="1"/>
      <c r="T9" s="22" t="s">
        <v>52</v>
      </c>
      <c r="U9" s="31" t="s">
        <v>54</v>
      </c>
      <c r="V9" s="25"/>
      <c r="W9" s="25"/>
      <c r="X9" s="16"/>
      <c r="Y9" s="19" t="str">
        <f>VLOOKUP(O9,코드!$E$3:$F$5,2)</f>
        <v>G</v>
      </c>
      <c r="Z9" s="19" t="str">
        <f t="shared" si="0"/>
        <v>G</v>
      </c>
      <c r="AA9" s="20" t="b">
        <f t="shared" si="1"/>
        <v>1</v>
      </c>
    </row>
    <row r="10" spans="1:29" ht="20.100000000000001" customHeight="1" x14ac:dyDescent="0.3">
      <c r="A10" s="7">
        <v>5</v>
      </c>
      <c r="B10" s="52" t="s">
        <v>78</v>
      </c>
      <c r="C10" s="9">
        <v>44221</v>
      </c>
      <c r="D10" s="45" t="s">
        <v>58</v>
      </c>
      <c r="E10" s="9"/>
      <c r="F10" s="50" t="s">
        <v>41</v>
      </c>
      <c r="G10" s="47" t="s">
        <v>37</v>
      </c>
      <c r="H10" s="25"/>
      <c r="I10" s="47">
        <v>52</v>
      </c>
      <c r="J10" s="9"/>
      <c r="K10" s="9"/>
      <c r="L10" s="9"/>
      <c r="M10" s="9"/>
      <c r="N10" s="51" t="s">
        <v>77</v>
      </c>
      <c r="O10" s="9" t="s">
        <v>11</v>
      </c>
      <c r="P10" s="49" t="s">
        <v>76</v>
      </c>
      <c r="Q10" s="54" t="s">
        <v>49</v>
      </c>
      <c r="R10" s="52" t="s">
        <v>80</v>
      </c>
      <c r="S10" s="8"/>
      <c r="T10" s="22" t="s">
        <v>52</v>
      </c>
      <c r="U10" s="31" t="s">
        <v>54</v>
      </c>
      <c r="V10" s="25"/>
      <c r="W10" s="25"/>
      <c r="X10" s="16"/>
      <c r="Y10" s="19" t="str">
        <f>VLOOKUP(O10,코드!$E$3:$F$5,2)</f>
        <v>G</v>
      </c>
      <c r="Z10" s="19" t="str">
        <f t="shared" si="0"/>
        <v>G</v>
      </c>
      <c r="AA10" s="20" t="b">
        <f t="shared" si="1"/>
        <v>1</v>
      </c>
    </row>
    <row r="11" spans="1:29" ht="20.100000000000001" customHeight="1" x14ac:dyDescent="0.3">
      <c r="A11" s="7">
        <v>6</v>
      </c>
      <c r="B11" s="52" t="s">
        <v>78</v>
      </c>
      <c r="C11" s="9"/>
      <c r="D11" s="45" t="s">
        <v>59</v>
      </c>
      <c r="E11" s="9"/>
      <c r="F11" s="50" t="s">
        <v>41</v>
      </c>
      <c r="G11" s="47" t="s">
        <v>38</v>
      </c>
      <c r="H11" s="25"/>
      <c r="I11" s="47">
        <v>102</v>
      </c>
      <c r="J11" s="9"/>
      <c r="K11" s="9"/>
      <c r="L11" s="9"/>
      <c r="M11" s="9"/>
      <c r="N11" s="51" t="s">
        <v>77</v>
      </c>
      <c r="O11" s="9" t="s">
        <v>11</v>
      </c>
      <c r="P11" s="49" t="s">
        <v>76</v>
      </c>
      <c r="Q11" s="54" t="s">
        <v>49</v>
      </c>
      <c r="R11" s="52" t="s">
        <v>80</v>
      </c>
      <c r="S11" s="8"/>
      <c r="T11" s="22" t="s">
        <v>52</v>
      </c>
      <c r="U11" s="31" t="s">
        <v>54</v>
      </c>
      <c r="V11" s="8"/>
      <c r="W11" s="8"/>
      <c r="X11" s="16"/>
      <c r="Y11" s="19" t="str">
        <f>VLOOKUP(O11,코드!$E$3:$F$5,2)</f>
        <v>G</v>
      </c>
      <c r="Z11" s="19" t="str">
        <f t="shared" ref="Z11:Z27" si="2">LEFT(T11,1)</f>
        <v>G</v>
      </c>
      <c r="AA11" s="20" t="b">
        <f t="shared" ref="AA11:AA27" si="3">EXACT(Y11,Z11)</f>
        <v>1</v>
      </c>
    </row>
    <row r="12" spans="1:29" ht="20.100000000000001" customHeight="1" x14ac:dyDescent="0.3">
      <c r="A12" s="7">
        <v>7</v>
      </c>
      <c r="B12" s="52" t="s">
        <v>78</v>
      </c>
      <c r="C12" s="9">
        <v>44205</v>
      </c>
      <c r="D12" s="45" t="s">
        <v>60</v>
      </c>
      <c r="E12" s="9"/>
      <c r="F12" s="50" t="s">
        <v>41</v>
      </c>
      <c r="G12" s="47" t="s">
        <v>37</v>
      </c>
      <c r="H12" s="25"/>
      <c r="I12" s="47">
        <v>1454</v>
      </c>
      <c r="J12" s="9"/>
      <c r="K12" s="9"/>
      <c r="L12" s="9"/>
      <c r="M12" s="9"/>
      <c r="N12" s="51" t="s">
        <v>77</v>
      </c>
      <c r="O12" s="9" t="s">
        <v>11</v>
      </c>
      <c r="P12" s="49" t="s">
        <v>76</v>
      </c>
      <c r="Q12" s="54" t="s">
        <v>49</v>
      </c>
      <c r="R12" s="52" t="s">
        <v>80</v>
      </c>
      <c r="S12" s="8"/>
      <c r="T12" s="22" t="s">
        <v>52</v>
      </c>
      <c r="U12" s="31" t="s">
        <v>54</v>
      </c>
      <c r="V12" s="8"/>
      <c r="W12" s="8"/>
      <c r="X12" s="16"/>
      <c r="Y12" s="19" t="str">
        <f>VLOOKUP(O12,코드!$E$3:$F$5,2)</f>
        <v>G</v>
      </c>
      <c r="Z12" s="19" t="str">
        <f t="shared" si="2"/>
        <v>G</v>
      </c>
      <c r="AA12" s="20" t="b">
        <f t="shared" si="3"/>
        <v>1</v>
      </c>
    </row>
    <row r="13" spans="1:29" ht="20.100000000000001" customHeight="1" x14ac:dyDescent="0.3">
      <c r="A13" s="7">
        <v>8</v>
      </c>
      <c r="B13" s="52" t="s">
        <v>78</v>
      </c>
      <c r="C13" s="9">
        <v>44205</v>
      </c>
      <c r="D13" s="45" t="s">
        <v>61</v>
      </c>
      <c r="E13" s="9"/>
      <c r="F13" s="50" t="s">
        <v>41</v>
      </c>
      <c r="G13" s="47" t="s">
        <v>37</v>
      </c>
      <c r="H13" s="25"/>
      <c r="I13" s="47">
        <v>126</v>
      </c>
      <c r="J13" s="9"/>
      <c r="K13" s="9"/>
      <c r="L13" s="9"/>
      <c r="M13" s="9"/>
      <c r="N13" s="51" t="s">
        <v>77</v>
      </c>
      <c r="O13" s="9" t="s">
        <v>11</v>
      </c>
      <c r="P13" s="49" t="s">
        <v>76</v>
      </c>
      <c r="Q13" s="54" t="s">
        <v>49</v>
      </c>
      <c r="R13" s="52" t="s">
        <v>80</v>
      </c>
      <c r="S13" s="8"/>
      <c r="T13" s="22" t="s">
        <v>52</v>
      </c>
      <c r="U13" s="31" t="s">
        <v>54</v>
      </c>
      <c r="V13" s="8"/>
      <c r="W13" s="8"/>
      <c r="X13" s="16"/>
      <c r="Y13" s="19" t="str">
        <f>VLOOKUP(O13,코드!$E$3:$F$5,2)</f>
        <v>G</v>
      </c>
      <c r="Z13" s="19" t="str">
        <f t="shared" si="2"/>
        <v>G</v>
      </c>
      <c r="AA13" s="20" t="b">
        <f t="shared" si="3"/>
        <v>1</v>
      </c>
    </row>
    <row r="14" spans="1:29" ht="20.100000000000001" customHeight="1" x14ac:dyDescent="0.3">
      <c r="A14" s="7">
        <v>9</v>
      </c>
      <c r="B14" s="52" t="s">
        <v>78</v>
      </c>
      <c r="C14" s="9">
        <v>44202</v>
      </c>
      <c r="D14" s="45" t="s">
        <v>62</v>
      </c>
      <c r="E14" s="9"/>
      <c r="F14" s="50" t="s">
        <v>41</v>
      </c>
      <c r="G14" s="47" t="s">
        <v>26</v>
      </c>
      <c r="H14" s="25"/>
      <c r="I14" s="47">
        <v>134</v>
      </c>
      <c r="J14" s="9"/>
      <c r="K14" s="9"/>
      <c r="L14" s="9"/>
      <c r="M14" s="9"/>
      <c r="N14" s="51" t="s">
        <v>77</v>
      </c>
      <c r="O14" s="9" t="s">
        <v>11</v>
      </c>
      <c r="P14" s="49" t="s">
        <v>76</v>
      </c>
      <c r="Q14" s="54" t="s">
        <v>49</v>
      </c>
      <c r="R14" s="52" t="s">
        <v>80</v>
      </c>
      <c r="S14" s="8"/>
      <c r="T14" s="22" t="s">
        <v>52</v>
      </c>
      <c r="U14" s="31" t="s">
        <v>54</v>
      </c>
      <c r="V14" s="8"/>
      <c r="W14" s="8"/>
      <c r="X14" s="16"/>
      <c r="Y14" s="19" t="str">
        <f>VLOOKUP(O14,코드!$E$3:$F$5,2)</f>
        <v>G</v>
      </c>
      <c r="Z14" s="19" t="str">
        <f t="shared" si="2"/>
        <v>G</v>
      </c>
      <c r="AA14" s="20" t="b">
        <f t="shared" si="3"/>
        <v>1</v>
      </c>
    </row>
    <row r="15" spans="1:29" ht="20.100000000000001" customHeight="1" x14ac:dyDescent="0.3">
      <c r="A15" s="7">
        <v>10</v>
      </c>
      <c r="B15" s="52" t="s">
        <v>78</v>
      </c>
      <c r="C15" s="9"/>
      <c r="D15" s="45" t="s">
        <v>63</v>
      </c>
      <c r="E15" s="9"/>
      <c r="F15" s="50" t="s">
        <v>41</v>
      </c>
      <c r="G15" s="47" t="s">
        <v>38</v>
      </c>
      <c r="H15" s="25"/>
      <c r="I15" s="47">
        <v>89</v>
      </c>
      <c r="J15" s="9"/>
      <c r="K15" s="9"/>
      <c r="L15" s="9"/>
      <c r="M15" s="9"/>
      <c r="N15" s="51" t="s">
        <v>77</v>
      </c>
      <c r="O15" s="9" t="s">
        <v>11</v>
      </c>
      <c r="P15" s="49" t="s">
        <v>76</v>
      </c>
      <c r="Q15" s="54" t="s">
        <v>49</v>
      </c>
      <c r="R15" s="52" t="s">
        <v>80</v>
      </c>
      <c r="S15" s="8"/>
      <c r="T15" s="22" t="s">
        <v>52</v>
      </c>
      <c r="U15" s="31" t="s">
        <v>54</v>
      </c>
      <c r="V15" s="8"/>
      <c r="W15" s="8"/>
      <c r="X15" s="16"/>
      <c r="Y15" s="19" t="str">
        <f>VLOOKUP(O15,코드!$E$3:$F$5,2)</f>
        <v>G</v>
      </c>
      <c r="Z15" s="19" t="str">
        <f t="shared" si="2"/>
        <v>G</v>
      </c>
      <c r="AA15" s="20" t="b">
        <f t="shared" si="3"/>
        <v>1</v>
      </c>
    </row>
    <row r="16" spans="1:29" ht="20.100000000000001" customHeight="1" x14ac:dyDescent="0.3">
      <c r="A16" s="7">
        <v>11</v>
      </c>
      <c r="B16" s="52" t="s">
        <v>78</v>
      </c>
      <c r="C16" s="9">
        <v>44211</v>
      </c>
      <c r="D16" s="45" t="s">
        <v>64</v>
      </c>
      <c r="E16" s="9"/>
      <c r="F16" s="50" t="s">
        <v>41</v>
      </c>
      <c r="G16" s="47" t="s">
        <v>38</v>
      </c>
      <c r="H16" s="25"/>
      <c r="I16" s="47">
        <v>101</v>
      </c>
      <c r="J16" s="9"/>
      <c r="K16" s="9"/>
      <c r="L16" s="9"/>
      <c r="M16" s="9"/>
      <c r="N16" s="51" t="s">
        <v>77</v>
      </c>
      <c r="O16" s="9" t="s">
        <v>11</v>
      </c>
      <c r="P16" s="49" t="s">
        <v>76</v>
      </c>
      <c r="Q16" s="54" t="s">
        <v>49</v>
      </c>
      <c r="R16" s="52" t="s">
        <v>80</v>
      </c>
      <c r="S16" s="8"/>
      <c r="T16" s="22" t="s">
        <v>52</v>
      </c>
      <c r="U16" s="31" t="s">
        <v>54</v>
      </c>
      <c r="V16" s="8"/>
      <c r="W16" s="8"/>
      <c r="X16" s="16"/>
      <c r="Y16" s="19" t="str">
        <f>VLOOKUP(O16,코드!$E$3:$F$5,2)</f>
        <v>G</v>
      </c>
      <c r="Z16" s="19" t="str">
        <f t="shared" si="2"/>
        <v>G</v>
      </c>
      <c r="AA16" s="20" t="b">
        <f t="shared" si="3"/>
        <v>1</v>
      </c>
    </row>
    <row r="17" spans="1:30" ht="20.100000000000001" customHeight="1" x14ac:dyDescent="0.3">
      <c r="A17" s="7">
        <v>12</v>
      </c>
      <c r="B17" s="52" t="s">
        <v>78</v>
      </c>
      <c r="C17" s="9">
        <v>44212</v>
      </c>
      <c r="D17" s="45" t="s">
        <v>65</v>
      </c>
      <c r="E17" s="9"/>
      <c r="F17" s="50" t="s">
        <v>41</v>
      </c>
      <c r="G17" s="47" t="s">
        <v>38</v>
      </c>
      <c r="H17" s="25"/>
      <c r="I17" s="47">
        <v>23</v>
      </c>
      <c r="J17" s="9"/>
      <c r="K17" s="9"/>
      <c r="L17" s="9"/>
      <c r="M17" s="9"/>
      <c r="N17" s="51" t="s">
        <v>77</v>
      </c>
      <c r="O17" s="9" t="s">
        <v>11</v>
      </c>
      <c r="P17" s="49" t="s">
        <v>76</v>
      </c>
      <c r="Q17" s="54" t="s">
        <v>49</v>
      </c>
      <c r="R17" s="52" t="s">
        <v>80</v>
      </c>
      <c r="S17" s="8"/>
      <c r="T17" s="22" t="s">
        <v>52</v>
      </c>
      <c r="U17" s="31" t="s">
        <v>54</v>
      </c>
      <c r="V17" s="8"/>
      <c r="W17" s="8"/>
      <c r="X17" s="16"/>
      <c r="Y17" s="19" t="str">
        <f>VLOOKUP(O17,코드!$E$3:$F$5,2)</f>
        <v>G</v>
      </c>
      <c r="Z17" s="19" t="str">
        <f t="shared" si="2"/>
        <v>G</v>
      </c>
      <c r="AA17" s="20" t="b">
        <f t="shared" si="3"/>
        <v>1</v>
      </c>
    </row>
    <row r="18" spans="1:30" ht="20.100000000000001" customHeight="1" x14ac:dyDescent="0.3">
      <c r="A18" s="7">
        <v>13</v>
      </c>
      <c r="B18" s="52" t="s">
        <v>78</v>
      </c>
      <c r="C18" s="9">
        <v>44211</v>
      </c>
      <c r="D18" s="45" t="s">
        <v>66</v>
      </c>
      <c r="E18" s="9"/>
      <c r="F18" s="50" t="s">
        <v>41</v>
      </c>
      <c r="G18" s="47" t="s">
        <v>38</v>
      </c>
      <c r="H18" s="25"/>
      <c r="I18" s="47">
        <v>458</v>
      </c>
      <c r="J18" s="9"/>
      <c r="K18" s="9"/>
      <c r="L18" s="9"/>
      <c r="M18" s="9"/>
      <c r="N18" s="51" t="s">
        <v>77</v>
      </c>
      <c r="O18" s="9" t="s">
        <v>11</v>
      </c>
      <c r="P18" s="49" t="s">
        <v>76</v>
      </c>
      <c r="Q18" s="54" t="s">
        <v>49</v>
      </c>
      <c r="R18" s="52" t="s">
        <v>80</v>
      </c>
      <c r="S18" s="8"/>
      <c r="T18" s="22" t="s">
        <v>52</v>
      </c>
      <c r="U18" s="31" t="s">
        <v>54</v>
      </c>
      <c r="V18" s="8"/>
      <c r="W18" s="8"/>
      <c r="X18" s="16"/>
      <c r="Y18" s="19" t="str">
        <f>VLOOKUP(O18,코드!$E$3:$F$5,2)</f>
        <v>G</v>
      </c>
      <c r="Z18" s="19" t="str">
        <f t="shared" si="2"/>
        <v>G</v>
      </c>
      <c r="AA18" s="20" t="b">
        <f t="shared" si="3"/>
        <v>1</v>
      </c>
    </row>
    <row r="19" spans="1:30" ht="20.100000000000001" customHeight="1" x14ac:dyDescent="0.3">
      <c r="A19" s="7">
        <v>14</v>
      </c>
      <c r="B19" s="52" t="s">
        <v>78</v>
      </c>
      <c r="C19" s="9">
        <v>44233</v>
      </c>
      <c r="D19" s="45" t="s">
        <v>67</v>
      </c>
      <c r="E19" s="9"/>
      <c r="F19" s="50" t="s">
        <v>41</v>
      </c>
      <c r="G19" s="47" t="s">
        <v>38</v>
      </c>
      <c r="H19" s="25"/>
      <c r="I19" s="47">
        <v>76</v>
      </c>
      <c r="J19" s="9"/>
      <c r="K19" s="9"/>
      <c r="L19" s="9"/>
      <c r="M19" s="9"/>
      <c r="N19" s="51" t="s">
        <v>77</v>
      </c>
      <c r="O19" s="9" t="s">
        <v>11</v>
      </c>
      <c r="P19" s="49" t="s">
        <v>76</v>
      </c>
      <c r="Q19" s="54" t="s">
        <v>49</v>
      </c>
      <c r="R19" s="52" t="s">
        <v>80</v>
      </c>
      <c r="S19" s="8"/>
      <c r="T19" s="22" t="s">
        <v>52</v>
      </c>
      <c r="U19" s="31" t="s">
        <v>54</v>
      </c>
      <c r="V19" s="8"/>
      <c r="W19" s="8"/>
      <c r="X19" s="16"/>
      <c r="Y19" s="19" t="str">
        <f>VLOOKUP(O19,코드!$E$3:$F$5,2)</f>
        <v>G</v>
      </c>
      <c r="Z19" s="19" t="str">
        <f t="shared" si="2"/>
        <v>G</v>
      </c>
      <c r="AA19" s="20" t="b">
        <f t="shared" si="3"/>
        <v>1</v>
      </c>
    </row>
    <row r="20" spans="1:30" ht="20.100000000000001" customHeight="1" x14ac:dyDescent="0.3">
      <c r="A20" s="7">
        <v>15</v>
      </c>
      <c r="B20" s="52" t="s">
        <v>78</v>
      </c>
      <c r="C20" s="9">
        <v>44233</v>
      </c>
      <c r="D20" s="45" t="s">
        <v>68</v>
      </c>
      <c r="E20" s="51" t="s">
        <v>83</v>
      </c>
      <c r="F20" s="50" t="s">
        <v>41</v>
      </c>
      <c r="G20" s="47" t="s">
        <v>26</v>
      </c>
      <c r="H20" s="25"/>
      <c r="I20" s="47">
        <v>57</v>
      </c>
      <c r="J20" s="9"/>
      <c r="K20" s="9"/>
      <c r="L20" s="9"/>
      <c r="M20" s="9"/>
      <c r="N20" s="51" t="s">
        <v>77</v>
      </c>
      <c r="O20" s="9" t="s">
        <v>11</v>
      </c>
      <c r="P20" s="49" t="s">
        <v>76</v>
      </c>
      <c r="Q20" s="54" t="s">
        <v>49</v>
      </c>
      <c r="R20" s="52" t="s">
        <v>80</v>
      </c>
      <c r="S20" s="8"/>
      <c r="T20" s="22" t="s">
        <v>52</v>
      </c>
      <c r="U20" s="31" t="s">
        <v>54</v>
      </c>
      <c r="V20" s="8"/>
      <c r="W20" s="8"/>
      <c r="X20" s="16"/>
      <c r="Y20" s="19" t="str">
        <f>VLOOKUP(O20,코드!$E$3:$F$5,2)</f>
        <v>G</v>
      </c>
      <c r="Z20" s="19" t="str">
        <f t="shared" si="2"/>
        <v>G</v>
      </c>
      <c r="AA20" s="20" t="b">
        <f t="shared" si="3"/>
        <v>1</v>
      </c>
    </row>
    <row r="21" spans="1:30" ht="20.100000000000001" customHeight="1" x14ac:dyDescent="0.3">
      <c r="A21" s="7">
        <v>16</v>
      </c>
      <c r="B21" s="52" t="s">
        <v>78</v>
      </c>
      <c r="C21" s="9">
        <v>44233</v>
      </c>
      <c r="D21" s="45" t="s">
        <v>69</v>
      </c>
      <c r="E21" s="9"/>
      <c r="F21" s="50" t="s">
        <v>41</v>
      </c>
      <c r="G21" s="47" t="s">
        <v>37</v>
      </c>
      <c r="H21" s="25"/>
      <c r="I21" s="47">
        <v>120</v>
      </c>
      <c r="J21" s="9"/>
      <c r="K21" s="9"/>
      <c r="L21" s="9"/>
      <c r="M21" s="9"/>
      <c r="N21" s="51" t="s">
        <v>77</v>
      </c>
      <c r="O21" s="9" t="s">
        <v>11</v>
      </c>
      <c r="P21" s="49" t="s">
        <v>76</v>
      </c>
      <c r="Q21" s="54" t="s">
        <v>49</v>
      </c>
      <c r="R21" s="52" t="s">
        <v>80</v>
      </c>
      <c r="S21" s="8"/>
      <c r="T21" s="22" t="s">
        <v>52</v>
      </c>
      <c r="U21" s="31" t="s">
        <v>54</v>
      </c>
      <c r="V21" s="8"/>
      <c r="W21" s="8"/>
      <c r="X21" s="16"/>
      <c r="Y21" s="19" t="str">
        <f>VLOOKUP(O21,코드!$E$3:$F$5,2)</f>
        <v>G</v>
      </c>
      <c r="Z21" s="19" t="str">
        <f t="shared" si="2"/>
        <v>G</v>
      </c>
      <c r="AA21" s="20" t="b">
        <f t="shared" si="3"/>
        <v>1</v>
      </c>
    </row>
    <row r="22" spans="1:30" ht="20.100000000000001" customHeight="1" x14ac:dyDescent="0.3">
      <c r="A22" s="7">
        <v>17</v>
      </c>
      <c r="B22" s="52" t="s">
        <v>78</v>
      </c>
      <c r="C22" s="9">
        <v>44254</v>
      </c>
      <c r="D22" s="45" t="s">
        <v>70</v>
      </c>
      <c r="E22" s="9"/>
      <c r="F22" s="50" t="s">
        <v>41</v>
      </c>
      <c r="G22" s="47" t="s">
        <v>38</v>
      </c>
      <c r="H22" s="25"/>
      <c r="I22" s="47">
        <v>46</v>
      </c>
      <c r="J22" s="9"/>
      <c r="K22" s="9"/>
      <c r="L22" s="9"/>
      <c r="M22" s="9"/>
      <c r="N22" s="51" t="s">
        <v>77</v>
      </c>
      <c r="O22" s="9" t="s">
        <v>11</v>
      </c>
      <c r="P22" s="49" t="s">
        <v>76</v>
      </c>
      <c r="Q22" s="54" t="s">
        <v>49</v>
      </c>
      <c r="R22" s="52" t="s">
        <v>80</v>
      </c>
      <c r="S22" s="8"/>
      <c r="T22" s="22" t="s">
        <v>52</v>
      </c>
      <c r="U22" s="31" t="s">
        <v>54</v>
      </c>
      <c r="V22" s="8"/>
      <c r="W22" s="8"/>
      <c r="X22" s="16"/>
      <c r="Y22" s="19" t="str">
        <f>VLOOKUP(O22,코드!$E$3:$F$5,2)</f>
        <v>G</v>
      </c>
      <c r="Z22" s="19" t="str">
        <f t="shared" si="2"/>
        <v>G</v>
      </c>
      <c r="AA22" s="20" t="b">
        <f t="shared" si="3"/>
        <v>1</v>
      </c>
    </row>
    <row r="23" spans="1:30" ht="20.100000000000001" customHeight="1" x14ac:dyDescent="0.3">
      <c r="A23" s="7">
        <v>18</v>
      </c>
      <c r="B23" s="52" t="s">
        <v>78</v>
      </c>
      <c r="C23" s="9">
        <v>44260</v>
      </c>
      <c r="D23" s="45" t="s">
        <v>71</v>
      </c>
      <c r="E23" s="9"/>
      <c r="F23" s="50" t="s">
        <v>41</v>
      </c>
      <c r="G23" s="47" t="s">
        <v>37</v>
      </c>
      <c r="H23" s="25"/>
      <c r="I23" s="47">
        <v>15</v>
      </c>
      <c r="J23" s="9"/>
      <c r="K23" s="9"/>
      <c r="L23" s="9"/>
      <c r="M23" s="9"/>
      <c r="N23" s="51" t="s">
        <v>77</v>
      </c>
      <c r="O23" s="9" t="s">
        <v>11</v>
      </c>
      <c r="P23" s="49" t="s">
        <v>76</v>
      </c>
      <c r="Q23" s="54" t="s">
        <v>49</v>
      </c>
      <c r="R23" s="52" t="s">
        <v>80</v>
      </c>
      <c r="S23" s="8"/>
      <c r="T23" s="22" t="s">
        <v>52</v>
      </c>
      <c r="U23" s="31" t="s">
        <v>54</v>
      </c>
      <c r="V23" s="8"/>
      <c r="W23" s="8"/>
      <c r="X23" s="16"/>
      <c r="Y23" s="19" t="str">
        <f>VLOOKUP(O23,코드!$E$3:$F$5,2)</f>
        <v>G</v>
      </c>
      <c r="Z23" s="19" t="str">
        <f t="shared" si="2"/>
        <v>G</v>
      </c>
      <c r="AA23" s="20" t="b">
        <f t="shared" si="3"/>
        <v>1</v>
      </c>
    </row>
    <row r="24" spans="1:30" ht="20.100000000000001" customHeight="1" x14ac:dyDescent="0.3">
      <c r="A24" s="7">
        <v>19</v>
      </c>
      <c r="B24" s="52" t="s">
        <v>78</v>
      </c>
      <c r="C24" s="9">
        <v>44260</v>
      </c>
      <c r="D24" s="45" t="s">
        <v>72</v>
      </c>
      <c r="E24" s="9"/>
      <c r="F24" s="50" t="s">
        <v>41</v>
      </c>
      <c r="G24" s="47" t="s">
        <v>37</v>
      </c>
      <c r="H24" s="25"/>
      <c r="I24" s="47">
        <v>18</v>
      </c>
      <c r="J24" s="9"/>
      <c r="K24" s="9"/>
      <c r="L24" s="9"/>
      <c r="M24" s="9"/>
      <c r="N24" s="51" t="s">
        <v>77</v>
      </c>
      <c r="O24" s="9" t="s">
        <v>11</v>
      </c>
      <c r="P24" s="49" t="s">
        <v>76</v>
      </c>
      <c r="Q24" s="54" t="s">
        <v>49</v>
      </c>
      <c r="R24" s="52" t="s">
        <v>80</v>
      </c>
      <c r="S24" s="8"/>
      <c r="T24" s="22" t="s">
        <v>52</v>
      </c>
      <c r="U24" s="31" t="s">
        <v>54</v>
      </c>
      <c r="V24" s="8"/>
      <c r="W24" s="8"/>
      <c r="X24" s="16"/>
      <c r="Y24" s="19" t="str">
        <f>VLOOKUP(O24,코드!$E$3:$F$5,2)</f>
        <v>G</v>
      </c>
      <c r="Z24" s="19" t="str">
        <f t="shared" si="2"/>
        <v>G</v>
      </c>
      <c r="AA24" s="20" t="b">
        <f t="shared" si="3"/>
        <v>1</v>
      </c>
    </row>
    <row r="25" spans="1:30" ht="20.100000000000001" customHeight="1" x14ac:dyDescent="0.3">
      <c r="A25" s="7">
        <v>20</v>
      </c>
      <c r="B25" s="52" t="s">
        <v>78</v>
      </c>
      <c r="C25" s="9"/>
      <c r="D25" s="45" t="s">
        <v>73</v>
      </c>
      <c r="E25" s="9"/>
      <c r="F25" s="50" t="s">
        <v>41</v>
      </c>
      <c r="G25" s="47" t="s">
        <v>26</v>
      </c>
      <c r="H25" s="25"/>
      <c r="I25" s="47">
        <v>238</v>
      </c>
      <c r="J25" s="9"/>
      <c r="K25" s="9"/>
      <c r="L25" s="9"/>
      <c r="M25" s="9"/>
      <c r="N25" s="51" t="s">
        <v>77</v>
      </c>
      <c r="O25" s="9" t="s">
        <v>11</v>
      </c>
      <c r="P25" s="49" t="s">
        <v>76</v>
      </c>
      <c r="Q25" s="54" t="s">
        <v>49</v>
      </c>
      <c r="R25" s="52" t="s">
        <v>80</v>
      </c>
      <c r="S25" s="8"/>
      <c r="T25" s="22" t="s">
        <v>52</v>
      </c>
      <c r="U25" s="31" t="s">
        <v>54</v>
      </c>
      <c r="V25" s="8"/>
      <c r="W25" s="8"/>
      <c r="X25" s="16"/>
      <c r="Y25" s="19" t="str">
        <f>VLOOKUP(O25,코드!$E$3:$F$5,2)</f>
        <v>G</v>
      </c>
      <c r="Z25" s="19" t="str">
        <f t="shared" si="2"/>
        <v>G</v>
      </c>
      <c r="AA25" s="20" t="b">
        <f t="shared" si="3"/>
        <v>1</v>
      </c>
    </row>
    <row r="26" spans="1:30" ht="20.100000000000001" customHeight="1" x14ac:dyDescent="0.3">
      <c r="A26" s="7">
        <v>21</v>
      </c>
      <c r="B26" s="52" t="s">
        <v>78</v>
      </c>
      <c r="C26" s="9">
        <v>44239</v>
      </c>
      <c r="D26" s="45" t="s">
        <v>74</v>
      </c>
      <c r="E26" s="9"/>
      <c r="F26" s="50" t="s">
        <v>41</v>
      </c>
      <c r="G26" s="47" t="s">
        <v>37</v>
      </c>
      <c r="H26" s="25"/>
      <c r="I26" s="47">
        <v>79.7</v>
      </c>
      <c r="J26" s="9"/>
      <c r="K26" s="9"/>
      <c r="L26" s="9"/>
      <c r="M26" s="9"/>
      <c r="N26" s="51" t="s">
        <v>77</v>
      </c>
      <c r="O26" s="9" t="s">
        <v>11</v>
      </c>
      <c r="P26" s="49" t="s">
        <v>76</v>
      </c>
      <c r="Q26" s="54" t="s">
        <v>49</v>
      </c>
      <c r="R26" s="52" t="s">
        <v>80</v>
      </c>
      <c r="S26" s="8"/>
      <c r="T26" s="22" t="s">
        <v>52</v>
      </c>
      <c r="U26" s="31" t="s">
        <v>54</v>
      </c>
      <c r="V26" s="8"/>
      <c r="W26" s="8"/>
      <c r="X26" s="16"/>
      <c r="Y26" s="19" t="str">
        <f>VLOOKUP(O26,코드!$E$3:$F$5,2)</f>
        <v>G</v>
      </c>
      <c r="Z26" s="19" t="str">
        <f t="shared" si="2"/>
        <v>G</v>
      </c>
      <c r="AA26" s="20" t="b">
        <f t="shared" si="3"/>
        <v>1</v>
      </c>
    </row>
    <row r="27" spans="1:30" ht="20.100000000000001" customHeight="1" thickBot="1" x14ac:dyDescent="0.35">
      <c r="A27" s="7">
        <v>22</v>
      </c>
      <c r="B27" s="52" t="s">
        <v>78</v>
      </c>
      <c r="C27" s="9">
        <v>44260</v>
      </c>
      <c r="D27" s="46" t="s">
        <v>75</v>
      </c>
      <c r="E27" s="9"/>
      <c r="F27" s="50" t="s">
        <v>41</v>
      </c>
      <c r="G27" s="48" t="s">
        <v>26</v>
      </c>
      <c r="H27" s="25"/>
      <c r="I27" s="48">
        <v>54</v>
      </c>
      <c r="J27" s="9"/>
      <c r="K27" s="9"/>
      <c r="L27" s="9"/>
      <c r="M27" s="9"/>
      <c r="N27" s="51" t="s">
        <v>77</v>
      </c>
      <c r="O27" s="9" t="s">
        <v>11</v>
      </c>
      <c r="P27" s="49" t="s">
        <v>76</v>
      </c>
      <c r="Q27" s="54" t="s">
        <v>49</v>
      </c>
      <c r="R27" s="52" t="s">
        <v>80</v>
      </c>
      <c r="S27" s="8"/>
      <c r="T27" s="22" t="s">
        <v>52</v>
      </c>
      <c r="U27" s="31" t="s">
        <v>54</v>
      </c>
      <c r="V27" s="8"/>
      <c r="W27" s="8"/>
      <c r="X27" s="16"/>
      <c r="Y27" s="19" t="str">
        <f>VLOOKUP(O27,코드!$E$3:$F$5,2)</f>
        <v>G</v>
      </c>
      <c r="Z27" s="19" t="str">
        <f t="shared" si="2"/>
        <v>G</v>
      </c>
      <c r="AA27" s="20" t="b">
        <f t="shared" si="3"/>
        <v>1</v>
      </c>
    </row>
    <row r="28" spans="1:30" x14ac:dyDescent="0.3">
      <c r="X28" s="17"/>
    </row>
    <row r="29" spans="1:30" x14ac:dyDescent="0.3">
      <c r="X29" s="17"/>
    </row>
    <row r="31" spans="1:30" x14ac:dyDescent="0.3">
      <c r="AD31" s="4"/>
    </row>
  </sheetData>
  <autoFilter ref="A5:AA27" xr:uid="{00000000-0009-0000-0000-000000000000}"/>
  <mergeCells count="18">
    <mergeCell ref="W2:W3"/>
    <mergeCell ref="AA2:AA3"/>
    <mergeCell ref="A1:AA1"/>
    <mergeCell ref="C2:C3"/>
    <mergeCell ref="A2:A3"/>
    <mergeCell ref="B2:B3"/>
    <mergeCell ref="D2:D3"/>
    <mergeCell ref="E2:E3"/>
    <mergeCell ref="F2:F3"/>
    <mergeCell ref="G2:J2"/>
    <mergeCell ref="K2:M2"/>
    <mergeCell ref="N2:N3"/>
    <mergeCell ref="O2:O3"/>
    <mergeCell ref="P2:P3"/>
    <mergeCell ref="S2:S3"/>
    <mergeCell ref="T2:T3"/>
    <mergeCell ref="U2:U3"/>
    <mergeCell ref="V2:V3"/>
  </mergeCells>
  <phoneticPr fontId="6" type="noConversion"/>
  <dataValidations count="1">
    <dataValidation type="list" allowBlank="1" showInputMessage="1" showErrorMessage="1" sqref="T1 T6:T1048576" xr:uid="{D130B14C-6C38-47FD-AADA-9D6DABFB5B61}">
      <formula1>"A01,A02,G01,G02,G03,G04,G05"</formula1>
    </dataValidation>
  </dataValidations>
  <pageMargins left="0.69972223043441772" right="0.69972223043441772" top="0.75" bottom="0.75" header="0.30000001192092896" footer="0.30000001192092896"/>
  <pageSetup paperSize="9" scale="29" fitToHeight="0" orientation="landscape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B3:F10"/>
  <sheetViews>
    <sheetView zoomScaleNormal="100" zoomScaleSheetLayoutView="100" workbookViewId="0">
      <selection activeCell="C10" sqref="C10"/>
    </sheetView>
  </sheetViews>
  <sheetFormatPr defaultColWidth="9" defaultRowHeight="16.5" x14ac:dyDescent="0.3"/>
  <cols>
    <col min="3" max="3" width="45.75" customWidth="1"/>
  </cols>
  <sheetData>
    <row r="3" spans="2:6" ht="21.75" customHeight="1" x14ac:dyDescent="0.3">
      <c r="B3" s="12" t="s">
        <v>25</v>
      </c>
      <c r="C3" s="12" t="s">
        <v>4</v>
      </c>
      <c r="E3" s="4" t="s">
        <v>27</v>
      </c>
      <c r="F3" s="18" t="s">
        <v>25</v>
      </c>
    </row>
    <row r="4" spans="2:6" ht="24.75" customHeight="1" x14ac:dyDescent="0.3">
      <c r="B4" s="10" t="s">
        <v>22</v>
      </c>
      <c r="C4" s="11" t="s">
        <v>13</v>
      </c>
      <c r="E4" s="4" t="s">
        <v>11</v>
      </c>
      <c r="F4" s="18" t="s">
        <v>16</v>
      </c>
    </row>
    <row r="5" spans="2:6" ht="24.75" customHeight="1" x14ac:dyDescent="0.3">
      <c r="B5" s="10" t="s">
        <v>19</v>
      </c>
      <c r="C5" s="11" t="s">
        <v>8</v>
      </c>
      <c r="E5" s="4" t="s">
        <v>3</v>
      </c>
      <c r="F5" s="18" t="s">
        <v>23</v>
      </c>
    </row>
    <row r="6" spans="2:6" ht="24.75" customHeight="1" x14ac:dyDescent="0.3">
      <c r="B6" s="10" t="s">
        <v>15</v>
      </c>
      <c r="C6" s="11" t="s">
        <v>14</v>
      </c>
      <c r="E6" s="4"/>
      <c r="F6" s="18"/>
    </row>
    <row r="7" spans="2:6" ht="24.75" customHeight="1" x14ac:dyDescent="0.3">
      <c r="B7" s="10" t="s">
        <v>18</v>
      </c>
      <c r="C7" s="11" t="s">
        <v>1</v>
      </c>
    </row>
    <row r="8" spans="2:6" ht="24.75" customHeight="1" x14ac:dyDescent="0.3">
      <c r="B8" s="10" t="s">
        <v>17</v>
      </c>
      <c r="C8" s="11" t="s">
        <v>5</v>
      </c>
    </row>
    <row r="9" spans="2:6" ht="24.75" customHeight="1" x14ac:dyDescent="0.3">
      <c r="B9" s="10" t="s">
        <v>20</v>
      </c>
      <c r="C9" s="11" t="s">
        <v>29</v>
      </c>
    </row>
    <row r="10" spans="2:6" ht="30.75" customHeight="1" x14ac:dyDescent="0.3">
      <c r="B10" s="29" t="s">
        <v>52</v>
      </c>
      <c r="C10" s="30" t="s">
        <v>53</v>
      </c>
    </row>
  </sheetData>
  <phoneticPr fontId="6" type="noConversion"/>
  <pageMargins left="0.69972223043441772" right="0.69972223043441772" top="0.75" bottom="0.75" header="0.30000001192092896" footer="0.30000001192092896"/>
  <pageSetup paperSize="9" fitToWidth="0" fitToHeight="0"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79</TotalTime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</vt:i4>
      </vt:variant>
    </vt:vector>
  </HeadingPairs>
  <TitlesOfParts>
    <vt:vector size="2" baseType="lpstr">
      <vt:lpstr>목록</vt:lpstr>
      <vt:lpstr>코드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MOIS</dc:creator>
  <cp:lastModifiedBy>user</cp:lastModifiedBy>
  <cp:revision>7</cp:revision>
  <cp:lastPrinted>2025-12-12T00:05:30Z</cp:lastPrinted>
  <dcterms:created xsi:type="dcterms:W3CDTF">2025-05-20T11:27:29Z</dcterms:created>
  <dcterms:modified xsi:type="dcterms:W3CDTF">2026-01-07T01:40:16Z</dcterms:modified>
  <cp:version>1200.0100.01</cp:version>
</cp:coreProperties>
</file>